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4"/>
  <workbookPr defaultThemeVersion="166925"/>
  <mc:AlternateContent xmlns:mc="http://schemas.openxmlformats.org/markup-compatibility/2006">
    <mc:Choice Requires="x15">
      <x15ac:absPath xmlns:x15ac="http://schemas.microsoft.com/office/spreadsheetml/2010/11/ac" url="\\s3100c\DezIII\13 Bildungsplanung\Bildungsbüro\Bildungsmonitoring\2025\Daten Bimo\"/>
    </mc:Choice>
  </mc:AlternateContent>
  <xr:revisionPtr revIDLastSave="0" documentId="13_ncr:1_{AED161D4-12C6-4602-8792-034B50361811}" xr6:coauthVersionLast="47" xr6:coauthVersionMax="47" xr10:uidLastSave="{00000000-0000-0000-0000-000000000000}"/>
  <bookViews>
    <workbookView xWindow="-120" yWindow="-120" windowWidth="29040" windowHeight="15720" xr2:uid="{00000000-000D-0000-FFFF-FFFF00000000}"/>
  </bookViews>
  <sheets>
    <sheet name="Titelseite" sheetId="1" r:id="rId1"/>
    <sheet name="E1.1" sheetId="2" r:id="rId2"/>
    <sheet name="E1.2" sheetId="3" r:id="rId3"/>
    <sheet name="E1.3" sheetId="31" r:id="rId4"/>
    <sheet name="E1.4" sheetId="30" r:id="rId5"/>
    <sheet name="E2.1" sheetId="26" r:id="rId6"/>
    <sheet name="E2.2" sheetId="20" r:id="rId7"/>
    <sheet name="E2.3" sheetId="15" r:id="rId8"/>
    <sheet name="E2.4" sheetId="17" r:id="rId9"/>
    <sheet name="E2.5" sheetId="18" r:id="rId10"/>
    <sheet name="E2.6" sheetId="19" r:id="rId11"/>
    <sheet name="E3.1&amp; E3.2" sheetId="9" r:id="rId12"/>
    <sheet name="E3.3 &amp; E3.4" sheetId="8" r:id="rId13"/>
    <sheet name="E4.1" sheetId="23" r:id="rId14"/>
    <sheet name="E4.2" sheetId="24" r:id="rId15"/>
    <sheet name="E4.3" sheetId="22" r:id="rId16"/>
    <sheet name="E4.4" sheetId="25" r:id="rId17"/>
    <sheet name="E5.1" sheetId="27" r:id="rId18"/>
    <sheet name="E5.2" sheetId="28" r:id="rId1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22" i="22" l="1"/>
  <c r="AE33" i="22"/>
  <c r="AF35" i="22" s="1"/>
  <c r="AE28" i="22"/>
  <c r="AF30" i="22" s="1"/>
  <c r="AE23" i="22"/>
  <c r="AF25" i="22" s="1"/>
  <c r="AE18" i="22"/>
  <c r="AF20" i="22" s="1"/>
  <c r="AE33" i="23"/>
  <c r="AE29" i="23"/>
  <c r="AE25" i="23"/>
  <c r="AE21" i="23"/>
  <c r="AE30" i="23"/>
  <c r="AF31" i="23" s="1"/>
  <c r="AE26" i="23"/>
  <c r="AF27" i="23" s="1"/>
  <c r="AE22" i="23"/>
  <c r="AE18" i="23"/>
  <c r="AG25" i="20"/>
  <c r="AG24" i="20"/>
  <c r="AG23" i="20"/>
  <c r="AG22" i="20"/>
  <c r="AG21" i="20"/>
  <c r="AG20" i="20"/>
  <c r="AF42" i="26"/>
  <c r="AF36" i="26"/>
  <c r="AF34" i="26"/>
  <c r="AF30" i="26"/>
  <c r="AF26" i="26"/>
  <c r="AF22" i="26"/>
  <c r="AF21" i="26"/>
  <c r="AF20" i="26"/>
  <c r="AF19" i="26"/>
  <c r="AF29" i="22" l="1"/>
  <c r="AF28" i="22" s="1"/>
  <c r="AE32" i="22"/>
  <c r="AF31" i="22"/>
  <c r="AE27" i="22"/>
  <c r="AF21" i="22"/>
  <c r="AF19" i="22"/>
  <c r="AF36" i="22"/>
  <c r="AE37" i="22"/>
  <c r="AF24" i="22"/>
  <c r="AF23" i="22" s="1"/>
  <c r="AF26" i="22"/>
  <c r="AF34" i="22"/>
  <c r="AF28" i="23"/>
  <c r="AF26" i="23" s="1"/>
  <c r="AF19" i="23"/>
  <c r="AF32" i="23"/>
  <c r="AF30" i="23" s="1"/>
  <c r="AF20" i="23"/>
  <c r="AF23" i="23"/>
  <c r="AF24" i="23"/>
  <c r="AG18" i="20"/>
  <c r="AF33" i="26"/>
  <c r="AF18" i="26"/>
  <c r="AF29" i="26"/>
  <c r="AF31" i="26"/>
  <c r="AF39" i="26"/>
  <c r="AF32" i="26"/>
  <c r="AF40" i="26"/>
  <c r="AF41" i="26"/>
  <c r="AF24" i="26"/>
  <c r="AF23" i="26" s="1"/>
  <c r="M27" i="2"/>
  <c r="M31" i="2"/>
  <c r="M24" i="2"/>
  <c r="AC21" i="25"/>
  <c r="AC20" i="25"/>
  <c r="AC19" i="25"/>
  <c r="AC33" i="22"/>
  <c r="AC37" i="22" s="1"/>
  <c r="AC28" i="22"/>
  <c r="AD31" i="22" s="1"/>
  <c r="AC23" i="22"/>
  <c r="AD24" i="22" s="1"/>
  <c r="AC18" i="22"/>
  <c r="AD21" i="22" s="1"/>
  <c r="AC33" i="23"/>
  <c r="AC29" i="23"/>
  <c r="AC25" i="23"/>
  <c r="AC21" i="23"/>
  <c r="AA21" i="23"/>
  <c r="K30" i="23"/>
  <c r="I30" i="23"/>
  <c r="AC22" i="23"/>
  <c r="U22" i="23"/>
  <c r="S22" i="23"/>
  <c r="Q22" i="23"/>
  <c r="O22" i="23"/>
  <c r="M22" i="23"/>
  <c r="K22" i="23"/>
  <c r="I22" i="23"/>
  <c r="AC18" i="23"/>
  <c r="AA18" i="23"/>
  <c r="Y18" i="23"/>
  <c r="W18" i="23"/>
  <c r="U18" i="23"/>
  <c r="S18" i="23"/>
  <c r="Q18" i="23"/>
  <c r="O18" i="23"/>
  <c r="M18" i="23"/>
  <c r="K18" i="23"/>
  <c r="I18" i="23"/>
  <c r="AC30" i="23"/>
  <c r="AC26" i="23"/>
  <c r="AD27" i="23" s="1"/>
  <c r="AE25" i="20"/>
  <c r="AE24" i="20"/>
  <c r="AE23" i="20"/>
  <c r="AE22" i="20"/>
  <c r="AE21" i="20"/>
  <c r="AE20" i="20"/>
  <c r="AC38" i="26"/>
  <c r="AD41" i="26" s="1"/>
  <c r="AC33" i="26"/>
  <c r="AD36" i="26" s="1"/>
  <c r="AC28" i="26"/>
  <c r="AD30" i="26" s="1"/>
  <c r="AC23" i="26"/>
  <c r="AD24" i="26" s="1"/>
  <c r="AC18" i="26"/>
  <c r="AD20" i="26" s="1"/>
  <c r="D25" i="3"/>
  <c r="B25" i="3"/>
  <c r="J18" i="3"/>
  <c r="H18" i="3"/>
  <c r="I20" i="3" s="1"/>
  <c r="J25" i="2"/>
  <c r="K29" i="2" s="1"/>
  <c r="J18" i="2"/>
  <c r="K22" i="2" s="1"/>
  <c r="H25" i="2"/>
  <c r="I30" i="2" s="1"/>
  <c r="H18" i="2"/>
  <c r="I23" i="2" s="1"/>
  <c r="AF18" i="22" l="1"/>
  <c r="AF33" i="22"/>
  <c r="AF22" i="23"/>
  <c r="AF18" i="23"/>
  <c r="AF28" i="26"/>
  <c r="AF38" i="26"/>
  <c r="M19" i="2"/>
  <c r="M26" i="2"/>
  <c r="M20" i="2"/>
  <c r="M21" i="2"/>
  <c r="M28" i="2"/>
  <c r="M22" i="2"/>
  <c r="M29" i="2"/>
  <c r="M23" i="2"/>
  <c r="M30" i="2"/>
  <c r="AC32" i="22"/>
  <c r="AC27" i="22"/>
  <c r="AC22" i="22"/>
  <c r="AD25" i="22"/>
  <c r="AD26" i="22"/>
  <c r="AD19" i="22"/>
  <c r="AD20" i="22"/>
  <c r="AD34" i="22"/>
  <c r="AD35" i="22"/>
  <c r="AD29" i="22"/>
  <c r="AD28" i="22" s="1"/>
  <c r="AD36" i="22"/>
  <c r="AD30" i="22"/>
  <c r="AD28" i="23"/>
  <c r="AD26" i="23" s="1"/>
  <c r="AD23" i="23"/>
  <c r="AD24" i="23"/>
  <c r="AD19" i="23"/>
  <c r="AD31" i="23"/>
  <c r="AD20" i="23"/>
  <c r="AD32" i="23"/>
  <c r="AE18" i="20"/>
  <c r="AD31" i="26"/>
  <c r="AD32" i="26"/>
  <c r="AD29" i="26"/>
  <c r="AD22" i="26"/>
  <c r="AD21" i="26"/>
  <c r="AD26" i="26"/>
  <c r="AD23" i="26" s="1"/>
  <c r="AD42" i="26"/>
  <c r="AD19" i="26"/>
  <c r="AD18" i="26" s="1"/>
  <c r="AD34" i="26"/>
  <c r="AD33" i="26" s="1"/>
  <c r="AD39" i="26"/>
  <c r="AD40" i="26"/>
  <c r="I21" i="3"/>
  <c r="I22" i="3"/>
  <c r="I23" i="3"/>
  <c r="I24" i="3"/>
  <c r="J25" i="3"/>
  <c r="H25" i="3"/>
  <c r="K19" i="3"/>
  <c r="K21" i="3"/>
  <c r="K20" i="3"/>
  <c r="K23" i="3"/>
  <c r="K22" i="3"/>
  <c r="K24" i="3"/>
  <c r="I19" i="3"/>
  <c r="K30" i="2"/>
  <c r="K31" i="2"/>
  <c r="K24" i="2"/>
  <c r="K23" i="2"/>
  <c r="K26" i="2"/>
  <c r="K19" i="2"/>
  <c r="K20" i="2"/>
  <c r="K27" i="2"/>
  <c r="K21" i="2"/>
  <c r="K28" i="2"/>
  <c r="I24" i="2"/>
  <c r="I31" i="2"/>
  <c r="I26" i="2"/>
  <c r="I29" i="2"/>
  <c r="I19" i="2"/>
  <c r="I20" i="2"/>
  <c r="I27" i="2"/>
  <c r="I21" i="2"/>
  <c r="I28" i="2"/>
  <c r="I22" i="2"/>
  <c r="M25" i="2" l="1"/>
  <c r="M18" i="2"/>
  <c r="AD23" i="22"/>
  <c r="AD18" i="22"/>
  <c r="AD33" i="22"/>
  <c r="AD30" i="23"/>
  <c r="AD22" i="23"/>
  <c r="AD18" i="23"/>
  <c r="AD28" i="26"/>
  <c r="AD38" i="26"/>
  <c r="I18" i="3"/>
  <c r="K18" i="3"/>
  <c r="K25" i="2"/>
  <c r="K18" i="2"/>
  <c r="I18" i="2"/>
  <c r="I25" i="2"/>
  <c r="O25" i="27" l="1"/>
  <c r="O24" i="27"/>
  <c r="O23" i="27"/>
  <c r="O22" i="27"/>
  <c r="O21" i="27"/>
  <c r="O20" i="27"/>
  <c r="O19" i="27"/>
  <c r="M25" i="27" l="1"/>
  <c r="M24" i="27"/>
  <c r="M23" i="27"/>
  <c r="M22" i="27"/>
  <c r="M21" i="27"/>
  <c r="M20" i="27"/>
  <c r="M19" i="27"/>
  <c r="AA21" i="25"/>
  <c r="AA20" i="25"/>
  <c r="AA19" i="25"/>
  <c r="Y21" i="25"/>
  <c r="Y20" i="25"/>
  <c r="Y19" i="25"/>
  <c r="W21" i="25"/>
  <c r="W20" i="25"/>
  <c r="W19" i="25"/>
  <c r="U21" i="25"/>
  <c r="U20" i="25"/>
  <c r="U19" i="25"/>
  <c r="S21" i="25"/>
  <c r="S20" i="25"/>
  <c r="S19" i="25"/>
  <c r="Q21" i="25"/>
  <c r="Q20" i="25"/>
  <c r="Q19" i="25"/>
  <c r="O21" i="25"/>
  <c r="O20" i="25"/>
  <c r="O19" i="25"/>
  <c r="M21" i="25"/>
  <c r="M20" i="25"/>
  <c r="M19" i="25"/>
  <c r="K21" i="25"/>
  <c r="K20" i="25"/>
  <c r="K19" i="25"/>
  <c r="I21" i="25"/>
  <c r="I20" i="25"/>
  <c r="I19" i="25"/>
  <c r="G21" i="25"/>
  <c r="G20" i="25"/>
  <c r="G19" i="25"/>
  <c r="E21" i="25"/>
  <c r="E20" i="25"/>
  <c r="E19" i="25"/>
  <c r="C21" i="25"/>
  <c r="C20" i="25"/>
  <c r="C19" i="25"/>
  <c r="H22" i="18"/>
  <c r="I23" i="18" s="1"/>
  <c r="F24" i="18"/>
  <c r="D24" i="18"/>
  <c r="E24" i="18" s="1"/>
  <c r="B24" i="18"/>
  <c r="C24" i="18" s="1"/>
  <c r="L19" i="18"/>
  <c r="M21" i="18" s="1"/>
  <c r="J19" i="18"/>
  <c r="K21" i="18" s="1"/>
  <c r="H19" i="18"/>
  <c r="F21" i="18"/>
  <c r="G21" i="18" s="1"/>
  <c r="D21" i="18"/>
  <c r="E21" i="18" s="1"/>
  <c r="B21" i="18"/>
  <c r="C21" i="18" s="1"/>
  <c r="K24" i="18"/>
  <c r="E23" i="18"/>
  <c r="C23" i="18"/>
  <c r="M23" i="18"/>
  <c r="K23" i="18"/>
  <c r="E20" i="18"/>
  <c r="C20" i="18"/>
  <c r="F18" i="18"/>
  <c r="D18" i="18"/>
  <c r="E19" i="18" s="1"/>
  <c r="B18" i="18"/>
  <c r="C22" i="18" s="1"/>
  <c r="P24" i="17"/>
  <c r="N24" i="15"/>
  <c r="O24" i="15" s="1"/>
  <c r="P21" i="17"/>
  <c r="Q21" i="17" s="1"/>
  <c r="N21" i="17"/>
  <c r="O21" i="17" s="1"/>
  <c r="N24" i="17"/>
  <c r="O24" i="17" s="1"/>
  <c r="P24" i="15"/>
  <c r="Q24" i="15" s="1"/>
  <c r="P21" i="15"/>
  <c r="N21" i="15"/>
  <c r="O21" i="15" s="1"/>
  <c r="M24" i="17"/>
  <c r="J24" i="17"/>
  <c r="K24" i="17" s="1"/>
  <c r="I24" i="17"/>
  <c r="F24" i="17"/>
  <c r="D24" i="17"/>
  <c r="B24" i="17"/>
  <c r="C24" i="17" s="1"/>
  <c r="P18" i="17"/>
  <c r="Q22" i="17" s="1"/>
  <c r="N18" i="17"/>
  <c r="O22" i="17" s="1"/>
  <c r="L18" i="17"/>
  <c r="J18" i="17"/>
  <c r="H18" i="17"/>
  <c r="F18" i="17"/>
  <c r="G22" i="17" s="1"/>
  <c r="D18" i="17"/>
  <c r="E19" i="17" s="1"/>
  <c r="B18" i="17"/>
  <c r="C19" i="17" s="1"/>
  <c r="L21" i="17"/>
  <c r="M21" i="17" s="1"/>
  <c r="J21" i="17"/>
  <c r="K21" i="17" s="1"/>
  <c r="H21" i="17"/>
  <c r="I21" i="17" s="1"/>
  <c r="F21" i="17"/>
  <c r="G21" i="17" s="1"/>
  <c r="D21" i="17"/>
  <c r="B21" i="17"/>
  <c r="C21" i="17" s="1"/>
  <c r="C20" i="17"/>
  <c r="E20" i="17"/>
  <c r="G20" i="17"/>
  <c r="Q24" i="17"/>
  <c r="Q23" i="17"/>
  <c r="O23" i="17"/>
  <c r="C23" i="17"/>
  <c r="Q20" i="17"/>
  <c r="O20" i="17"/>
  <c r="K20" i="17"/>
  <c r="K19" i="17"/>
  <c r="Q20" i="15"/>
  <c r="M21" i="15"/>
  <c r="K23" i="15"/>
  <c r="G24" i="15"/>
  <c r="G23" i="15"/>
  <c r="E23" i="15"/>
  <c r="E22" i="15"/>
  <c r="E21" i="15"/>
  <c r="C21" i="15"/>
  <c r="C20" i="15"/>
  <c r="C22" i="15"/>
  <c r="F18" i="15"/>
  <c r="G19" i="15" s="1"/>
  <c r="G18" i="15" s="1"/>
  <c r="D18" i="15"/>
  <c r="B18" i="15"/>
  <c r="L22" i="15"/>
  <c r="J22" i="15"/>
  <c r="K24" i="15" s="1"/>
  <c r="H22" i="15"/>
  <c r="I24" i="15" s="1"/>
  <c r="F22" i="15"/>
  <c r="G22" i="15" s="1"/>
  <c r="D22" i="15"/>
  <c r="E24" i="15" s="1"/>
  <c r="B22" i="15"/>
  <c r="C23" i="15" s="1"/>
  <c r="L19" i="15"/>
  <c r="M20" i="15" s="1"/>
  <c r="J19" i="15"/>
  <c r="J18" i="15" s="1"/>
  <c r="H19" i="15"/>
  <c r="I20" i="15" s="1"/>
  <c r="F19" i="15"/>
  <c r="G21" i="15" s="1"/>
  <c r="D19" i="15"/>
  <c r="E20" i="15" s="1"/>
  <c r="B19" i="15"/>
  <c r="C19" i="15" s="1"/>
  <c r="C18" i="15" s="1"/>
  <c r="AA32" i="22"/>
  <c r="AA27" i="22"/>
  <c r="AA22" i="22"/>
  <c r="L18" i="18" l="1"/>
  <c r="H18" i="18"/>
  <c r="J18" i="18"/>
  <c r="K22" i="18" s="1"/>
  <c r="K20" i="18"/>
  <c r="I21" i="18"/>
  <c r="G22" i="18"/>
  <c r="E22" i="18"/>
  <c r="E18" i="18" s="1"/>
  <c r="C19" i="18"/>
  <c r="C18" i="18" s="1"/>
  <c r="G19" i="18"/>
  <c r="I19" i="18"/>
  <c r="I22" i="18"/>
  <c r="G24" i="18"/>
  <c r="G20" i="18"/>
  <c r="G23" i="18"/>
  <c r="I24" i="18"/>
  <c r="M24" i="18"/>
  <c r="I20" i="18"/>
  <c r="M19" i="18"/>
  <c r="M20" i="18"/>
  <c r="M22" i="18"/>
  <c r="G19" i="17"/>
  <c r="G18" i="17" s="1"/>
  <c r="E22" i="17"/>
  <c r="E18" i="17" s="1"/>
  <c r="C22" i="17"/>
  <c r="C18" i="17" s="1"/>
  <c r="Q19" i="17"/>
  <c r="Q18" i="17" s="1"/>
  <c r="I22" i="17"/>
  <c r="E23" i="17"/>
  <c r="E24" i="17"/>
  <c r="G23" i="17"/>
  <c r="G24" i="17"/>
  <c r="I19" i="17"/>
  <c r="E21" i="17"/>
  <c r="K22" i="17"/>
  <c r="K18" i="17" s="1"/>
  <c r="O19" i="17"/>
  <c r="O18" i="17" s="1"/>
  <c r="K23" i="17"/>
  <c r="I20" i="17"/>
  <c r="M22" i="17"/>
  <c r="M19" i="17"/>
  <c r="M20" i="17"/>
  <c r="K19" i="15"/>
  <c r="K22" i="15"/>
  <c r="M23" i="15"/>
  <c r="K20" i="15"/>
  <c r="K21" i="15"/>
  <c r="H18" i="15"/>
  <c r="I19" i="15" s="1"/>
  <c r="I21" i="15"/>
  <c r="C24" i="15"/>
  <c r="G20" i="15"/>
  <c r="M24" i="15"/>
  <c r="L18" i="15"/>
  <c r="M22" i="15" s="1"/>
  <c r="E19" i="15"/>
  <c r="E18" i="15" s="1"/>
  <c r="I23" i="15"/>
  <c r="M19" i="15"/>
  <c r="Q21" i="15"/>
  <c r="P18" i="15"/>
  <c r="Q19" i="15" s="1"/>
  <c r="Q23" i="15"/>
  <c r="O20" i="15"/>
  <c r="N18" i="15"/>
  <c r="O19" i="15" s="1"/>
  <c r="AA33" i="22"/>
  <c r="AA28" i="22"/>
  <c r="AA23" i="22"/>
  <c r="AA18" i="22"/>
  <c r="AA30" i="23"/>
  <c r="AA26" i="23"/>
  <c r="AA22" i="23"/>
  <c r="AA25" i="23" s="1"/>
  <c r="AB28" i="23" l="1"/>
  <c r="AA29" i="23"/>
  <c r="AB32" i="23"/>
  <c r="AA33" i="23"/>
  <c r="AB20" i="23"/>
  <c r="I18" i="18"/>
  <c r="G18" i="18"/>
  <c r="K19" i="18"/>
  <c r="K18" i="18" s="1"/>
  <c r="M18" i="18"/>
  <c r="M18" i="17"/>
  <c r="I18" i="17"/>
  <c r="I22" i="15"/>
  <c r="I18" i="15" s="1"/>
  <c r="M18" i="15"/>
  <c r="K18" i="15"/>
  <c r="Q22" i="15"/>
  <c r="Q18" i="15" s="1"/>
  <c r="O22" i="15"/>
  <c r="O18" i="15" s="1"/>
  <c r="AB35" i="22"/>
  <c r="AA37" i="22"/>
  <c r="AB36" i="22"/>
  <c r="AB29" i="22"/>
  <c r="AB30" i="22"/>
  <c r="AB31" i="22"/>
  <c r="AB25" i="22"/>
  <c r="AB24" i="22"/>
  <c r="AB19" i="22"/>
  <c r="AB26" i="22"/>
  <c r="AB21" i="22"/>
  <c r="AB34" i="22"/>
  <c r="AB20" i="22"/>
  <c r="AB31" i="23"/>
  <c r="AB30" i="23" s="1"/>
  <c r="AB27" i="23"/>
  <c r="AB26" i="23" s="1"/>
  <c r="AB23" i="23"/>
  <c r="AB19" i="23"/>
  <c r="AB24" i="23"/>
  <c r="AB18" i="23" l="1"/>
  <c r="AB28" i="22"/>
  <c r="AB22" i="23"/>
  <c r="AB33" i="22"/>
  <c r="AB18" i="22"/>
  <c r="AB23" i="22"/>
  <c r="AC22" i="20" l="1"/>
  <c r="AA38" i="26"/>
  <c r="AB41" i="26" s="1"/>
  <c r="AA33" i="26"/>
  <c r="AB34" i="26" s="1"/>
  <c r="AA28" i="26"/>
  <c r="AB32" i="26" s="1"/>
  <c r="AA23" i="26"/>
  <c r="AB26" i="26" s="1"/>
  <c r="AA18" i="26"/>
  <c r="AB21" i="26" s="1"/>
  <c r="K25" i="27"/>
  <c r="I25" i="27"/>
  <c r="K24" i="27"/>
  <c r="I24" i="27"/>
  <c r="K23" i="27"/>
  <c r="K22" i="27"/>
  <c r="I22" i="27"/>
  <c r="K21" i="27"/>
  <c r="I21" i="27"/>
  <c r="K20" i="27"/>
  <c r="I20" i="27"/>
  <c r="K19" i="27"/>
  <c r="I19" i="27"/>
  <c r="AC24" i="20" l="1"/>
  <c r="AC25" i="20"/>
  <c r="AC20" i="20"/>
  <c r="AC23" i="20"/>
  <c r="AC21" i="20"/>
  <c r="AB40" i="26"/>
  <c r="AB42" i="26"/>
  <c r="AB36" i="26"/>
  <c r="AB33" i="26" s="1"/>
  <c r="AB24" i="26"/>
  <c r="AB19" i="26"/>
  <c r="AB22" i="26"/>
  <c r="AB29" i="26"/>
  <c r="AB20" i="26"/>
  <c r="AB30" i="26"/>
  <c r="AB31" i="26"/>
  <c r="AB39" i="26"/>
  <c r="F25" i="2"/>
  <c r="D25" i="2"/>
  <c r="B25" i="2"/>
  <c r="F18" i="2"/>
  <c r="G24" i="2" s="1"/>
  <c r="D18" i="2"/>
  <c r="B18" i="2"/>
  <c r="F25" i="3" l="1"/>
  <c r="AC18" i="20"/>
  <c r="AB38" i="26"/>
  <c r="AB18" i="26"/>
  <c r="AB23" i="26"/>
  <c r="AB28" i="26"/>
  <c r="G20" i="3"/>
  <c r="G21" i="3"/>
  <c r="G23" i="3"/>
  <c r="G19" i="3"/>
  <c r="G22" i="3"/>
  <c r="G24" i="3"/>
  <c r="G22" i="2"/>
  <c r="G19" i="2"/>
  <c r="G23" i="2"/>
  <c r="G29" i="2"/>
  <c r="G30" i="2"/>
  <c r="G21" i="2"/>
  <c r="G27" i="2"/>
  <c r="G31" i="2"/>
  <c r="G20" i="2"/>
  <c r="G26" i="2"/>
  <c r="G28" i="2"/>
  <c r="G18" i="3" l="1"/>
  <c r="G25" i="2"/>
  <c r="G18" i="2"/>
  <c r="Y27" i="22"/>
  <c r="M63" i="22"/>
  <c r="M62" i="22"/>
  <c r="M61" i="22"/>
  <c r="M60" i="22"/>
  <c r="Y18" i="22"/>
  <c r="Z20" i="22" s="1"/>
  <c r="Y33" i="22"/>
  <c r="Y37" i="22" s="1"/>
  <c r="Y28" i="22"/>
  <c r="Y32" i="22" s="1"/>
  <c r="Y23" i="22"/>
  <c r="Z21" i="22"/>
  <c r="Z19" i="22"/>
  <c r="Y22" i="22" l="1"/>
  <c r="Z29" i="22"/>
  <c r="Z30" i="22"/>
  <c r="Z31" i="22"/>
  <c r="Z28" i="22" s="1"/>
  <c r="Z18" i="22"/>
  <c r="Z24" i="22"/>
  <c r="Z25" i="22"/>
  <c r="Z26" i="22"/>
  <c r="Z34" i="22"/>
  <c r="Z35" i="22"/>
  <c r="Z36" i="22"/>
  <c r="Y30" i="23"/>
  <c r="Y26" i="23"/>
  <c r="Y29" i="23" s="1"/>
  <c r="Y22" i="23"/>
  <c r="Y25" i="23" s="1"/>
  <c r="Z19" i="23" l="1"/>
  <c r="Y21" i="23"/>
  <c r="Z32" i="23"/>
  <c r="Y33" i="23"/>
  <c r="Z23" i="22"/>
  <c r="Z33" i="22"/>
  <c r="Z27" i="23"/>
  <c r="Z20" i="23"/>
  <c r="Z28" i="23"/>
  <c r="Z23" i="23"/>
  <c r="Z24" i="23"/>
  <c r="Z31" i="23"/>
  <c r="Z30" i="23" s="1"/>
  <c r="Z18" i="23" l="1"/>
  <c r="Z22" i="23"/>
  <c r="Z26" i="23"/>
  <c r="Y38" i="26"/>
  <c r="Z39" i="26" s="1"/>
  <c r="Y33" i="26"/>
  <c r="Z36" i="26" s="1"/>
  <c r="Y28" i="26"/>
  <c r="Z31" i="26" s="1"/>
  <c r="Y23" i="26"/>
  <c r="Z26" i="26" s="1"/>
  <c r="Y18" i="26"/>
  <c r="Z22" i="26" s="1"/>
  <c r="Z42" i="26" l="1"/>
  <c r="Z40" i="26"/>
  <c r="Z41" i="26"/>
  <c r="Z32" i="26"/>
  <c r="Z27" i="26"/>
  <c r="Z24" i="26"/>
  <c r="Z19" i="26"/>
  <c r="Z20" i="26"/>
  <c r="Z34" i="26"/>
  <c r="Z33" i="26" s="1"/>
  <c r="Z21" i="26"/>
  <c r="Z29" i="26"/>
  <c r="Z30" i="26"/>
  <c r="Z38" i="26" l="1"/>
  <c r="Z23" i="26"/>
  <c r="Z28" i="26"/>
  <c r="Z18" i="26"/>
  <c r="Z18" i="20" l="1"/>
  <c r="AA20" i="20" s="1"/>
  <c r="AA21" i="20" l="1"/>
  <c r="AA22" i="20"/>
  <c r="AA23" i="20"/>
  <c r="AA24" i="20"/>
  <c r="AA25" i="20"/>
  <c r="S27" i="19"/>
  <c r="S24" i="19"/>
  <c r="S21" i="19"/>
  <c r="S18" i="19"/>
  <c r="AA18" i="20" l="1"/>
  <c r="T29" i="19"/>
  <c r="T28" i="19"/>
  <c r="T27" i="19"/>
  <c r="T26" i="19"/>
  <c r="T25" i="19"/>
  <c r="T24" i="19"/>
  <c r="T23" i="19"/>
  <c r="T22" i="19"/>
  <c r="T21" i="19"/>
  <c r="T20" i="19"/>
  <c r="T19" i="19"/>
  <c r="T18" i="19"/>
  <c r="W38" i="26" l="1"/>
  <c r="X42" i="26" s="1"/>
  <c r="W33" i="26"/>
  <c r="W28" i="26"/>
  <c r="X32" i="26" s="1"/>
  <c r="W23" i="26"/>
  <c r="W18" i="26"/>
  <c r="X22" i="26" s="1"/>
  <c r="X19" i="26" l="1"/>
  <c r="X36" i="26"/>
  <c r="X39" i="26"/>
  <c r="X20" i="26"/>
  <c r="X27" i="26"/>
  <c r="X30" i="26"/>
  <c r="X40" i="26"/>
  <c r="X26" i="26"/>
  <c r="X29" i="26"/>
  <c r="X21" i="26"/>
  <c r="X24" i="26"/>
  <c r="X41" i="26"/>
  <c r="X31" i="26"/>
  <c r="X34" i="26"/>
  <c r="X18" i="20"/>
  <c r="Y24" i="20" s="1"/>
  <c r="X33" i="26" l="1"/>
  <c r="X23" i="26"/>
  <c r="X18" i="26"/>
  <c r="X38" i="26"/>
  <c r="X28" i="26"/>
  <c r="Y25" i="20"/>
  <c r="Y21" i="20"/>
  <c r="Y23" i="20"/>
  <c r="Y22" i="20"/>
  <c r="Y20" i="20"/>
  <c r="M59" i="23"/>
  <c r="M58" i="23"/>
  <c r="M57" i="23"/>
  <c r="M56" i="23"/>
  <c r="W30" i="23"/>
  <c r="W26" i="23"/>
  <c r="X28" i="23" s="1"/>
  <c r="W22" i="23"/>
  <c r="X23" i="23" s="1"/>
  <c r="W50" i="24"/>
  <c r="W48" i="24"/>
  <c r="W46" i="24"/>
  <c r="W44" i="24"/>
  <c r="X37" i="24"/>
  <c r="X36" i="24"/>
  <c r="X35" i="24"/>
  <c r="X34" i="24"/>
  <c r="X32" i="24"/>
  <c r="X31" i="24"/>
  <c r="X30" i="24"/>
  <c r="X29" i="24"/>
  <c r="X27" i="24"/>
  <c r="X26" i="24"/>
  <c r="X25" i="24"/>
  <c r="X24" i="24"/>
  <c r="X22" i="24"/>
  <c r="X21" i="24"/>
  <c r="X20" i="24"/>
  <c r="X19" i="24"/>
  <c r="W32" i="22"/>
  <c r="W27" i="22"/>
  <c r="W22" i="22"/>
  <c r="W33" i="23" l="1"/>
  <c r="X32" i="23"/>
  <c r="X31" i="23"/>
  <c r="W21" i="23"/>
  <c r="W25" i="23"/>
  <c r="Y18" i="20"/>
  <c r="W29" i="23"/>
  <c r="X30" i="23"/>
  <c r="X27" i="23"/>
  <c r="X26" i="23" s="1"/>
  <c r="X19" i="23"/>
  <c r="X20" i="23"/>
  <c r="X24" i="23"/>
  <c r="X50" i="24"/>
  <c r="X48" i="24"/>
  <c r="X46" i="24"/>
  <c r="X44" i="24"/>
  <c r="X22" i="23" l="1"/>
  <c r="X18" i="23"/>
  <c r="U23" i="22"/>
  <c r="X34" i="22"/>
  <c r="V36" i="22"/>
  <c r="V35" i="22"/>
  <c r="L36" i="22"/>
  <c r="L35" i="22"/>
  <c r="L34" i="22"/>
  <c r="H34" i="22"/>
  <c r="F35" i="22"/>
  <c r="W33" i="22"/>
  <c r="W37" i="22" s="1"/>
  <c r="U33" i="22"/>
  <c r="V34" i="22" s="1"/>
  <c r="V33" i="22" s="1"/>
  <c r="S33" i="22"/>
  <c r="T36" i="22" s="1"/>
  <c r="Q33" i="22"/>
  <c r="R35" i="22" s="1"/>
  <c r="O33" i="22"/>
  <c r="P35" i="22" s="1"/>
  <c r="M33" i="22"/>
  <c r="N36" i="22" s="1"/>
  <c r="K33" i="22"/>
  <c r="I33" i="22"/>
  <c r="J36" i="22" s="1"/>
  <c r="G33" i="22"/>
  <c r="H36" i="22" s="1"/>
  <c r="E33" i="22"/>
  <c r="F34" i="22" s="1"/>
  <c r="C33" i="22"/>
  <c r="D35" i="22" s="1"/>
  <c r="D36" i="22"/>
  <c r="X21" i="22"/>
  <c r="X31" i="22"/>
  <c r="X30" i="22"/>
  <c r="X29" i="22"/>
  <c r="X28" i="22" s="1"/>
  <c r="X26" i="22"/>
  <c r="X25" i="22"/>
  <c r="X24" i="22"/>
  <c r="X19" i="22"/>
  <c r="F33" i="22" l="1"/>
  <c r="F36" i="22"/>
  <c r="R34" i="22"/>
  <c r="H35" i="22"/>
  <c r="H33" i="22" s="1"/>
  <c r="N34" i="22"/>
  <c r="R36" i="22"/>
  <c r="X35" i="22"/>
  <c r="X33" i="22" s="1"/>
  <c r="N35" i="22"/>
  <c r="T34" i="22"/>
  <c r="X36" i="22"/>
  <c r="J34" i="22"/>
  <c r="T35" i="22"/>
  <c r="P36" i="22"/>
  <c r="D34" i="22"/>
  <c r="D33" i="22" s="1"/>
  <c r="J35" i="22"/>
  <c r="P34" i="22"/>
  <c r="X23" i="22"/>
  <c r="X20" i="22"/>
  <c r="X18" i="22" s="1"/>
  <c r="V37" i="24"/>
  <c r="T37" i="24"/>
  <c r="R37" i="24"/>
  <c r="P37" i="24"/>
  <c r="N37" i="24"/>
  <c r="L37" i="24"/>
  <c r="J37" i="24"/>
  <c r="H37" i="24"/>
  <c r="F37" i="24"/>
  <c r="D37" i="24"/>
  <c r="V32" i="24"/>
  <c r="T32" i="24"/>
  <c r="R32" i="24"/>
  <c r="P32" i="24"/>
  <c r="N32" i="24"/>
  <c r="L32" i="24"/>
  <c r="J32" i="24"/>
  <c r="H32" i="24"/>
  <c r="F32" i="24"/>
  <c r="D32" i="24"/>
  <c r="V27" i="24"/>
  <c r="T27" i="24"/>
  <c r="R27" i="24"/>
  <c r="P27" i="24"/>
  <c r="N27" i="24"/>
  <c r="L27" i="24"/>
  <c r="J27" i="24"/>
  <c r="H27" i="24"/>
  <c r="F27" i="24"/>
  <c r="D27" i="24"/>
  <c r="V22" i="24"/>
  <c r="T22" i="24"/>
  <c r="R22" i="24"/>
  <c r="P22" i="24"/>
  <c r="N22" i="24"/>
  <c r="L22" i="24"/>
  <c r="J22" i="24"/>
  <c r="H22" i="24"/>
  <c r="F22" i="24"/>
  <c r="D22" i="24"/>
  <c r="D24" i="24"/>
  <c r="D26" i="24"/>
  <c r="D29" i="24"/>
  <c r="D31" i="24"/>
  <c r="R33" i="22" l="1"/>
  <c r="T33" i="22"/>
  <c r="H29" i="19"/>
  <c r="H28" i="19"/>
  <c r="E29" i="19"/>
  <c r="E28" i="19"/>
  <c r="E26" i="19"/>
  <c r="E25" i="19"/>
  <c r="H26" i="19"/>
  <c r="H25" i="19"/>
  <c r="K29" i="19"/>
  <c r="K28" i="19"/>
  <c r="N29" i="19"/>
  <c r="N28" i="19"/>
  <c r="Q29" i="19"/>
  <c r="Q28" i="19"/>
  <c r="K26" i="19"/>
  <c r="K25" i="19"/>
  <c r="N26" i="19"/>
  <c r="N25" i="19"/>
  <c r="Q26" i="19"/>
  <c r="Q25" i="19"/>
  <c r="N23" i="19"/>
  <c r="N22" i="19"/>
  <c r="K23" i="19"/>
  <c r="K22" i="19"/>
  <c r="K21" i="19"/>
  <c r="H23" i="19"/>
  <c r="H22" i="19"/>
  <c r="E23" i="19"/>
  <c r="E22" i="19"/>
  <c r="Q23" i="19"/>
  <c r="Q22" i="19"/>
  <c r="Q20" i="19"/>
  <c r="Q19" i="19"/>
  <c r="Q18" i="19"/>
  <c r="N20" i="19"/>
  <c r="N19" i="19"/>
  <c r="K20" i="19"/>
  <c r="K19" i="19"/>
  <c r="H20" i="19"/>
  <c r="H19" i="19"/>
  <c r="P27" i="19"/>
  <c r="Q27" i="19" s="1"/>
  <c r="M27" i="19"/>
  <c r="N27" i="19" s="1"/>
  <c r="J27" i="19"/>
  <c r="K27" i="19" s="1"/>
  <c r="G27" i="19"/>
  <c r="H27" i="19" s="1"/>
  <c r="D27" i="19"/>
  <c r="E27" i="19" s="1"/>
  <c r="P24" i="19"/>
  <c r="Q24" i="19" s="1"/>
  <c r="M24" i="19"/>
  <c r="N24" i="19" s="1"/>
  <c r="J24" i="19"/>
  <c r="K24" i="19" s="1"/>
  <c r="G24" i="19"/>
  <c r="H24" i="19" s="1"/>
  <c r="D24" i="19"/>
  <c r="E24" i="19" s="1"/>
  <c r="P21" i="19"/>
  <c r="Q21" i="19" s="1"/>
  <c r="M21" i="19"/>
  <c r="N21" i="19" s="1"/>
  <c r="J21" i="19"/>
  <c r="G21" i="19"/>
  <c r="H21" i="19" s="1"/>
  <c r="D21" i="19"/>
  <c r="E21" i="19" s="1"/>
  <c r="P18" i="19"/>
  <c r="M18" i="19"/>
  <c r="N18" i="19" s="1"/>
  <c r="J18" i="19"/>
  <c r="K18" i="19" s="1"/>
  <c r="G18" i="19"/>
  <c r="H18" i="19" s="1"/>
  <c r="E20" i="19"/>
  <c r="E19" i="19"/>
  <c r="D18" i="19"/>
  <c r="E18" i="19" s="1"/>
  <c r="I23" i="30" l="1"/>
  <c r="I22" i="30"/>
  <c r="I21" i="30"/>
  <c r="G27" i="30"/>
  <c r="G22" i="30"/>
  <c r="G21" i="30"/>
  <c r="E27" i="30"/>
  <c r="E26" i="30"/>
  <c r="E21" i="30"/>
  <c r="C27" i="30"/>
  <c r="C26" i="30"/>
  <c r="C25" i="30"/>
  <c r="I20" i="30"/>
  <c r="G20" i="30"/>
  <c r="E20" i="30"/>
  <c r="C20" i="30"/>
  <c r="H20" i="30"/>
  <c r="I27" i="30" s="1"/>
  <c r="F20" i="30"/>
  <c r="G26" i="30" s="1"/>
  <c r="D20" i="30"/>
  <c r="E25" i="30" s="1"/>
  <c r="B20" i="30"/>
  <c r="C24" i="30" s="1"/>
  <c r="C21" i="30" l="1"/>
  <c r="E22" i="30"/>
  <c r="G23" i="30"/>
  <c r="I24" i="30"/>
  <c r="C22" i="30"/>
  <c r="E23" i="30"/>
  <c r="G24" i="30"/>
  <c r="I25" i="30"/>
  <c r="C23" i="30"/>
  <c r="E24" i="30"/>
  <c r="G25" i="30"/>
  <c r="I26" i="30"/>
  <c r="V36" i="26"/>
  <c r="V42" i="26"/>
  <c r="F42" i="26"/>
  <c r="L41" i="26"/>
  <c r="L40" i="26"/>
  <c r="N42" i="26"/>
  <c r="P41" i="26"/>
  <c r="P40" i="26"/>
  <c r="R42" i="26"/>
  <c r="T40" i="26"/>
  <c r="T36" i="26"/>
  <c r="P34" i="26"/>
  <c r="P33" i="26" s="1"/>
  <c r="F34" i="26"/>
  <c r="F33" i="26" s="1"/>
  <c r="D37" i="26"/>
  <c r="D35" i="26"/>
  <c r="N29" i="26"/>
  <c r="T31" i="26"/>
  <c r="V30" i="26"/>
  <c r="V29" i="26"/>
  <c r="U38" i="26"/>
  <c r="V41" i="26" s="1"/>
  <c r="S38" i="26"/>
  <c r="T41" i="26" s="1"/>
  <c r="Q38" i="26"/>
  <c r="R41" i="26" s="1"/>
  <c r="O38" i="26"/>
  <c r="P42" i="26" s="1"/>
  <c r="M38" i="26"/>
  <c r="N41" i="26" s="1"/>
  <c r="K38" i="26"/>
  <c r="L42" i="26" s="1"/>
  <c r="I38" i="26"/>
  <c r="J41" i="26" s="1"/>
  <c r="G38" i="26"/>
  <c r="H41" i="26" s="1"/>
  <c r="E38" i="26"/>
  <c r="F41" i="26" s="1"/>
  <c r="C38" i="26"/>
  <c r="D40" i="26" s="1"/>
  <c r="U33" i="26"/>
  <c r="V34" i="26" s="1"/>
  <c r="V33" i="26" s="1"/>
  <c r="S33" i="26"/>
  <c r="T34" i="26" s="1"/>
  <c r="T33" i="26" s="1"/>
  <c r="Q33" i="26"/>
  <c r="R36" i="26" s="1"/>
  <c r="O33" i="26"/>
  <c r="M33" i="26"/>
  <c r="N34" i="26" s="1"/>
  <c r="N33" i="26" s="1"/>
  <c r="K33" i="26"/>
  <c r="L34" i="26" s="1"/>
  <c r="L33" i="26" s="1"/>
  <c r="I33" i="26"/>
  <c r="J34" i="26" s="1"/>
  <c r="J33" i="26" s="1"/>
  <c r="G33" i="26"/>
  <c r="H34" i="26" s="1"/>
  <c r="H33" i="26" s="1"/>
  <c r="E33" i="26"/>
  <c r="C33" i="26"/>
  <c r="D34" i="26" s="1"/>
  <c r="U28" i="26"/>
  <c r="V32" i="26" s="1"/>
  <c r="S28" i="26"/>
  <c r="T30" i="26" s="1"/>
  <c r="Q28" i="26"/>
  <c r="R32" i="26" s="1"/>
  <c r="O28" i="26"/>
  <c r="P29" i="26" s="1"/>
  <c r="M28" i="26"/>
  <c r="N32" i="26" s="1"/>
  <c r="K28" i="26"/>
  <c r="L29" i="26" s="1"/>
  <c r="I28" i="26"/>
  <c r="J29" i="26" s="1"/>
  <c r="G28" i="26"/>
  <c r="H29" i="26" s="1"/>
  <c r="E28" i="26"/>
  <c r="F29" i="26" s="1"/>
  <c r="C28" i="26"/>
  <c r="D30" i="26" s="1"/>
  <c r="U23" i="26"/>
  <c r="S23" i="26"/>
  <c r="Q23" i="26"/>
  <c r="R26" i="26" s="1"/>
  <c r="O23" i="26"/>
  <c r="P26" i="26" s="1"/>
  <c r="M23" i="26"/>
  <c r="N26" i="26" s="1"/>
  <c r="K23" i="26"/>
  <c r="L26" i="26" s="1"/>
  <c r="I23" i="26"/>
  <c r="J26" i="26" s="1"/>
  <c r="G23" i="26"/>
  <c r="H26" i="26" s="1"/>
  <c r="E23" i="26"/>
  <c r="F26" i="26" s="1"/>
  <c r="C23" i="26"/>
  <c r="D26" i="26" s="1"/>
  <c r="U18" i="26"/>
  <c r="V22" i="26" s="1"/>
  <c r="S18" i="26"/>
  <c r="T22" i="26" s="1"/>
  <c r="Q18" i="26"/>
  <c r="R22" i="26" s="1"/>
  <c r="O18" i="26"/>
  <c r="P22" i="26" s="1"/>
  <c r="M18" i="26"/>
  <c r="N22" i="26" s="1"/>
  <c r="K18" i="26"/>
  <c r="L22" i="26" s="1"/>
  <c r="I18" i="26"/>
  <c r="J22" i="26" s="1"/>
  <c r="G18" i="26"/>
  <c r="H22" i="26" s="1"/>
  <c r="E18" i="26"/>
  <c r="F22" i="26" s="1"/>
  <c r="C18" i="26"/>
  <c r="D22" i="26" s="1"/>
  <c r="P30" i="26" l="1"/>
  <c r="P28" i="26" s="1"/>
  <c r="D33" i="26"/>
  <c r="J42" i="26"/>
  <c r="T32" i="26"/>
  <c r="P31" i="26"/>
  <c r="D36" i="26"/>
  <c r="T39" i="26"/>
  <c r="P39" i="26"/>
  <c r="P38" i="26" s="1"/>
  <c r="L39" i="26"/>
  <c r="L38" i="26" s="1"/>
  <c r="H39" i="26"/>
  <c r="H38" i="26" s="1"/>
  <c r="D39" i="26"/>
  <c r="D38" i="26" s="1"/>
  <c r="H40" i="26"/>
  <c r="V31" i="26"/>
  <c r="R30" i="26"/>
  <c r="N30" i="26"/>
  <c r="R34" i="26"/>
  <c r="R33" i="26" s="1"/>
  <c r="T42" i="26"/>
  <c r="H42" i="26"/>
  <c r="D42" i="26"/>
  <c r="P32" i="26"/>
  <c r="V28" i="26"/>
  <c r="R29" i="26"/>
  <c r="D41" i="26"/>
  <c r="R31" i="26"/>
  <c r="N31" i="26"/>
  <c r="R39" i="26"/>
  <c r="R38" i="26" s="1"/>
  <c r="N39" i="26"/>
  <c r="J39" i="26"/>
  <c r="F39" i="26"/>
  <c r="V39" i="26"/>
  <c r="T29" i="26"/>
  <c r="T28" i="26" s="1"/>
  <c r="R40" i="26"/>
  <c r="N40" i="26"/>
  <c r="J40" i="26"/>
  <c r="F40" i="26"/>
  <c r="V40" i="26"/>
  <c r="N27" i="26"/>
  <c r="D31" i="26"/>
  <c r="D27" i="26"/>
  <c r="F21" i="26"/>
  <c r="F27" i="26"/>
  <c r="P27" i="26"/>
  <c r="H30" i="26"/>
  <c r="N21" i="26"/>
  <c r="H27" i="26"/>
  <c r="T26" i="26"/>
  <c r="J30" i="26"/>
  <c r="V21" i="26"/>
  <c r="L27" i="26"/>
  <c r="V26" i="26"/>
  <c r="L30" i="26"/>
  <c r="J27" i="26"/>
  <c r="R27" i="26"/>
  <c r="R19" i="26"/>
  <c r="D24" i="26"/>
  <c r="F24" i="26"/>
  <c r="H24" i="26"/>
  <c r="J24" i="26"/>
  <c r="L24" i="26"/>
  <c r="N24" i="26"/>
  <c r="P24" i="26"/>
  <c r="R24" i="26"/>
  <c r="T27" i="26"/>
  <c r="V27" i="26"/>
  <c r="D32" i="26"/>
  <c r="F31" i="26"/>
  <c r="H31" i="26"/>
  <c r="H28" i="26" s="1"/>
  <c r="J31" i="26"/>
  <c r="L31" i="26"/>
  <c r="F30" i="26"/>
  <c r="J19" i="26"/>
  <c r="J21" i="26"/>
  <c r="R21" i="26"/>
  <c r="D25" i="26"/>
  <c r="T24" i="26"/>
  <c r="V24" i="26"/>
  <c r="D29" i="26"/>
  <c r="F32" i="26"/>
  <c r="H32" i="26"/>
  <c r="J32" i="26"/>
  <c r="L32" i="26"/>
  <c r="F19" i="26"/>
  <c r="N19" i="26"/>
  <c r="V19" i="26"/>
  <c r="D19" i="26"/>
  <c r="H19" i="26"/>
  <c r="L19" i="26"/>
  <c r="P19" i="26"/>
  <c r="T19" i="26"/>
  <c r="D20" i="26"/>
  <c r="F20" i="26"/>
  <c r="H20" i="26"/>
  <c r="J20" i="26"/>
  <c r="L20" i="26"/>
  <c r="N20" i="26"/>
  <c r="P20" i="26"/>
  <c r="R20" i="26"/>
  <c r="T20" i="26"/>
  <c r="V20" i="26"/>
  <c r="D21" i="26"/>
  <c r="H21" i="26"/>
  <c r="L21" i="26"/>
  <c r="P21" i="26"/>
  <c r="T21" i="26"/>
  <c r="F38" i="26" l="1"/>
  <c r="N38" i="26"/>
  <c r="N28" i="26"/>
  <c r="T38" i="26"/>
  <c r="J38" i="26"/>
  <c r="V38" i="26"/>
  <c r="R28" i="26"/>
  <c r="L28" i="26"/>
  <c r="V23" i="26"/>
  <c r="P23" i="26"/>
  <c r="H23" i="26"/>
  <c r="J28" i="26"/>
  <c r="L23" i="26"/>
  <c r="F28" i="26"/>
  <c r="R23" i="26"/>
  <c r="J23" i="26"/>
  <c r="T23" i="26"/>
  <c r="D23" i="26"/>
  <c r="D28" i="26"/>
  <c r="N23" i="26"/>
  <c r="F23" i="26"/>
  <c r="H26" i="31" l="1"/>
  <c r="I26" i="31" s="1"/>
  <c r="F26" i="31"/>
  <c r="G26" i="31" s="1"/>
  <c r="D26" i="31"/>
  <c r="E26" i="31" s="1"/>
  <c r="B25" i="31"/>
  <c r="B26" i="31" s="1"/>
  <c r="C26" i="31" s="1"/>
  <c r="E20" i="31" l="1"/>
  <c r="E24" i="31"/>
  <c r="E21" i="31"/>
  <c r="E25" i="31"/>
  <c r="E22" i="31"/>
  <c r="E23" i="31"/>
  <c r="C20" i="31"/>
  <c r="C19" i="31" s="1"/>
  <c r="C21" i="31"/>
  <c r="C22" i="31"/>
  <c r="C23" i="31"/>
  <c r="C24" i="31"/>
  <c r="C25" i="31"/>
  <c r="G20" i="31"/>
  <c r="G21" i="31"/>
  <c r="G22" i="31"/>
  <c r="G23" i="31"/>
  <c r="G24" i="31"/>
  <c r="G25" i="31"/>
  <c r="I20" i="31"/>
  <c r="I21" i="31"/>
  <c r="I22" i="31"/>
  <c r="I23" i="31"/>
  <c r="I24" i="31"/>
  <c r="I25" i="31"/>
  <c r="G19" i="31" l="1"/>
  <c r="I19" i="31"/>
  <c r="E19" i="31"/>
  <c r="D18" i="3"/>
  <c r="E24" i="3" s="1"/>
  <c r="B18" i="3"/>
  <c r="E19" i="3" l="1"/>
  <c r="E21" i="3"/>
  <c r="E23" i="3"/>
  <c r="E20" i="3"/>
  <c r="E22" i="3"/>
  <c r="C19" i="3"/>
  <c r="C20" i="3"/>
  <c r="C21" i="3"/>
  <c r="C22" i="3"/>
  <c r="C23" i="3"/>
  <c r="C24" i="3"/>
  <c r="E18" i="3" l="1"/>
  <c r="C18" i="3"/>
  <c r="F18" i="27" l="1"/>
  <c r="G21" i="27" s="1"/>
  <c r="D18" i="27"/>
  <c r="E21" i="27" s="1"/>
  <c r="B18" i="27"/>
  <c r="E20" i="27" l="1"/>
  <c r="E22" i="27"/>
  <c r="E19" i="27"/>
  <c r="G19" i="27"/>
  <c r="C22" i="27"/>
  <c r="C23" i="27"/>
  <c r="C25" i="27"/>
  <c r="C24" i="27"/>
  <c r="G20" i="27"/>
  <c r="E24" i="27"/>
  <c r="E23" i="27"/>
  <c r="E25" i="27"/>
  <c r="G24" i="27"/>
  <c r="G23" i="27"/>
  <c r="G25" i="27"/>
  <c r="G22" i="27"/>
  <c r="C19" i="28"/>
  <c r="E19" i="28"/>
  <c r="C19" i="27"/>
  <c r="C20" i="27"/>
  <c r="C21" i="27"/>
  <c r="D18" i="26" l="1"/>
  <c r="F18" i="26"/>
  <c r="H18" i="26"/>
  <c r="J18" i="26"/>
  <c r="L18" i="26"/>
  <c r="N18" i="26"/>
  <c r="P18" i="26"/>
  <c r="R18" i="26"/>
  <c r="T18" i="26"/>
  <c r="V18" i="26"/>
  <c r="E31" i="2" l="1"/>
  <c r="C31" i="2"/>
  <c r="E30" i="2"/>
  <c r="C30" i="2"/>
  <c r="E29" i="2"/>
  <c r="C29" i="2"/>
  <c r="E28" i="2"/>
  <c r="C28" i="2"/>
  <c r="E27" i="2"/>
  <c r="C27" i="2"/>
  <c r="E26" i="2"/>
  <c r="C26" i="2"/>
  <c r="E24" i="2"/>
  <c r="C24" i="2"/>
  <c r="C23" i="2"/>
  <c r="E25" i="2" l="1"/>
  <c r="C25" i="2"/>
  <c r="E19" i="2"/>
  <c r="E23" i="2"/>
  <c r="C21" i="2"/>
  <c r="E22" i="2"/>
  <c r="C20" i="2"/>
  <c r="E21" i="2"/>
  <c r="C22" i="2"/>
  <c r="C19" i="2"/>
  <c r="E20" i="2"/>
  <c r="U33" i="23"/>
  <c r="S33" i="23"/>
  <c r="Q33" i="23"/>
  <c r="O33" i="23"/>
  <c r="M33" i="23"/>
  <c r="K33" i="23"/>
  <c r="I33" i="23"/>
  <c r="E33" i="23"/>
  <c r="U29" i="23"/>
  <c r="S29" i="23"/>
  <c r="Q29" i="23"/>
  <c r="O29" i="23"/>
  <c r="M29" i="23"/>
  <c r="K29" i="23"/>
  <c r="I29" i="23"/>
  <c r="G29" i="23"/>
  <c r="E29" i="23"/>
  <c r="K25" i="23"/>
  <c r="I25" i="23"/>
  <c r="G25" i="23"/>
  <c r="E25" i="23"/>
  <c r="C25" i="23"/>
  <c r="U21" i="23"/>
  <c r="S21" i="23"/>
  <c r="Q21" i="23"/>
  <c r="O21" i="23"/>
  <c r="M21" i="23"/>
  <c r="K21" i="23"/>
  <c r="I21" i="23"/>
  <c r="G21" i="23"/>
  <c r="E21" i="23"/>
  <c r="C21" i="23"/>
  <c r="C33" i="23"/>
  <c r="C29" i="23"/>
  <c r="C18" i="2" l="1"/>
  <c r="E18" i="2"/>
  <c r="G30" i="23"/>
  <c r="V32" i="23"/>
  <c r="V31" i="23"/>
  <c r="V30" i="23"/>
  <c r="T32" i="23"/>
  <c r="T31" i="23"/>
  <c r="R32" i="23"/>
  <c r="R31" i="23"/>
  <c r="P32" i="23"/>
  <c r="P31" i="23"/>
  <c r="P30" i="23" s="1"/>
  <c r="N32" i="23"/>
  <c r="N31" i="23"/>
  <c r="L32" i="23"/>
  <c r="L31" i="23"/>
  <c r="J32" i="23"/>
  <c r="J31" i="23"/>
  <c r="H32" i="23"/>
  <c r="F32" i="23"/>
  <c r="F31" i="23"/>
  <c r="D32" i="23"/>
  <c r="D31" i="23"/>
  <c r="U25" i="23"/>
  <c r="S25" i="23"/>
  <c r="O25" i="23"/>
  <c r="V28" i="23"/>
  <c r="T28" i="23"/>
  <c r="R28" i="23"/>
  <c r="P28" i="23"/>
  <c r="V27" i="23"/>
  <c r="T27" i="23"/>
  <c r="R27" i="23"/>
  <c r="P27" i="23"/>
  <c r="L24" i="23"/>
  <c r="J24" i="23"/>
  <c r="H24" i="23"/>
  <c r="F24" i="23"/>
  <c r="D24" i="23"/>
  <c r="L23" i="23"/>
  <c r="J23" i="23"/>
  <c r="H23" i="23"/>
  <c r="F23" i="23"/>
  <c r="D23" i="23"/>
  <c r="D22" i="23" s="1"/>
  <c r="V20" i="23"/>
  <c r="T20" i="23"/>
  <c r="R20" i="23"/>
  <c r="P20" i="23"/>
  <c r="N20" i="23"/>
  <c r="L20" i="23"/>
  <c r="J20" i="23"/>
  <c r="H20" i="23"/>
  <c r="F20" i="23"/>
  <c r="D20" i="23"/>
  <c r="V19" i="23"/>
  <c r="T19" i="23"/>
  <c r="R19" i="23"/>
  <c r="P19" i="23"/>
  <c r="N19" i="23"/>
  <c r="L19" i="23"/>
  <c r="J19" i="23"/>
  <c r="H19" i="23"/>
  <c r="F19" i="23"/>
  <c r="D19" i="23"/>
  <c r="N33" i="22"/>
  <c r="L33" i="22"/>
  <c r="J33" i="22"/>
  <c r="V31" i="22"/>
  <c r="T31" i="22"/>
  <c r="R31" i="22"/>
  <c r="P31" i="22"/>
  <c r="N31" i="22"/>
  <c r="L31" i="22"/>
  <c r="J31" i="22"/>
  <c r="H31" i="22"/>
  <c r="F31" i="22"/>
  <c r="D31" i="22"/>
  <c r="V30" i="22"/>
  <c r="T30" i="22"/>
  <c r="R30" i="22"/>
  <c r="P30" i="22"/>
  <c r="V29" i="22"/>
  <c r="V28" i="22" s="1"/>
  <c r="T29" i="22"/>
  <c r="R29" i="22"/>
  <c r="P29" i="22"/>
  <c r="V26" i="22"/>
  <c r="T26" i="22"/>
  <c r="R26" i="22"/>
  <c r="P26" i="22"/>
  <c r="N26" i="22"/>
  <c r="L26" i="22"/>
  <c r="J26" i="22"/>
  <c r="H26" i="22"/>
  <c r="F26" i="22"/>
  <c r="D26" i="22"/>
  <c r="V25" i="22"/>
  <c r="T25" i="22"/>
  <c r="R25" i="22"/>
  <c r="P25" i="22"/>
  <c r="N25" i="22"/>
  <c r="L25" i="22"/>
  <c r="J25" i="22"/>
  <c r="H25" i="22"/>
  <c r="F25" i="22"/>
  <c r="D25" i="22"/>
  <c r="V24" i="22"/>
  <c r="V23" i="22" s="1"/>
  <c r="T24" i="22"/>
  <c r="R24" i="22"/>
  <c r="P24" i="22"/>
  <c r="N24" i="22"/>
  <c r="L24" i="22"/>
  <c r="J24" i="22"/>
  <c r="H24" i="22"/>
  <c r="F24" i="22"/>
  <c r="F23" i="22" s="1"/>
  <c r="D24" i="22"/>
  <c r="V21" i="22"/>
  <c r="T21" i="22"/>
  <c r="R21" i="22"/>
  <c r="P21" i="22"/>
  <c r="N21" i="22"/>
  <c r="L21" i="22"/>
  <c r="J21" i="22"/>
  <c r="H21" i="22"/>
  <c r="F21" i="22"/>
  <c r="D21" i="22"/>
  <c r="V20" i="22"/>
  <c r="T20" i="22"/>
  <c r="R20" i="22"/>
  <c r="P20" i="22"/>
  <c r="N20" i="22"/>
  <c r="L20" i="22"/>
  <c r="L18" i="22" s="1"/>
  <c r="J20" i="22"/>
  <c r="H20" i="22"/>
  <c r="F20" i="22"/>
  <c r="D20" i="22"/>
  <c r="V19" i="22"/>
  <c r="T19" i="22"/>
  <c r="R19" i="22"/>
  <c r="P19" i="22"/>
  <c r="N19" i="22"/>
  <c r="L19" i="22"/>
  <c r="J19" i="22"/>
  <c r="H19" i="22"/>
  <c r="F19" i="22"/>
  <c r="D19" i="22"/>
  <c r="D18" i="22" s="1"/>
  <c r="V50" i="24"/>
  <c r="T50" i="24"/>
  <c r="R50" i="24"/>
  <c r="P50" i="24"/>
  <c r="N50" i="24"/>
  <c r="L50" i="24"/>
  <c r="J50" i="24"/>
  <c r="H50" i="24"/>
  <c r="F50" i="24"/>
  <c r="D50" i="24"/>
  <c r="V48" i="24"/>
  <c r="T48" i="24"/>
  <c r="R48" i="24"/>
  <c r="P48" i="24"/>
  <c r="N48" i="24"/>
  <c r="L48" i="24"/>
  <c r="J48" i="24"/>
  <c r="H48" i="24"/>
  <c r="F48" i="24"/>
  <c r="D48" i="24"/>
  <c r="V46" i="24"/>
  <c r="T46" i="24"/>
  <c r="R46" i="24"/>
  <c r="P46" i="24"/>
  <c r="N46" i="24"/>
  <c r="L46" i="24"/>
  <c r="J46" i="24"/>
  <c r="H46" i="24"/>
  <c r="F46" i="24"/>
  <c r="D46" i="24"/>
  <c r="V44" i="24"/>
  <c r="T44" i="24"/>
  <c r="R44" i="24"/>
  <c r="P44" i="24"/>
  <c r="N44" i="24"/>
  <c r="L44" i="24"/>
  <c r="J44" i="24"/>
  <c r="H44" i="24"/>
  <c r="F44" i="24"/>
  <c r="D44" i="24"/>
  <c r="V36" i="24"/>
  <c r="T36" i="24"/>
  <c r="R36" i="24"/>
  <c r="P36" i="24"/>
  <c r="N36" i="24"/>
  <c r="L36" i="24"/>
  <c r="J36" i="24"/>
  <c r="H36" i="24"/>
  <c r="F36" i="24"/>
  <c r="D36" i="24"/>
  <c r="U35" i="24"/>
  <c r="V35" i="24" s="1"/>
  <c r="S35" i="24"/>
  <c r="T35" i="24" s="1"/>
  <c r="Q35" i="24"/>
  <c r="R35" i="24" s="1"/>
  <c r="O35" i="24"/>
  <c r="P35" i="24" s="1"/>
  <c r="M35" i="24"/>
  <c r="N35" i="24" s="1"/>
  <c r="K35" i="24"/>
  <c r="L35" i="24" s="1"/>
  <c r="I35" i="24"/>
  <c r="J35" i="24" s="1"/>
  <c r="G35" i="24"/>
  <c r="H35" i="24" s="1"/>
  <c r="E35" i="24"/>
  <c r="F35" i="24" s="1"/>
  <c r="C35" i="24"/>
  <c r="D35" i="24" s="1"/>
  <c r="V34" i="24"/>
  <c r="T34" i="24"/>
  <c r="R34" i="24"/>
  <c r="P34" i="24"/>
  <c r="N34" i="24"/>
  <c r="L34" i="24"/>
  <c r="J34" i="24"/>
  <c r="H34" i="24"/>
  <c r="F34" i="24"/>
  <c r="D34" i="24"/>
  <c r="V31" i="24"/>
  <c r="T31" i="24"/>
  <c r="R31" i="24"/>
  <c r="P31" i="24"/>
  <c r="N31" i="24"/>
  <c r="L31" i="24"/>
  <c r="J31" i="24"/>
  <c r="H31" i="24"/>
  <c r="F31" i="24"/>
  <c r="U30" i="24"/>
  <c r="V30" i="24" s="1"/>
  <c r="S30" i="24"/>
  <c r="T30" i="24" s="1"/>
  <c r="Q30" i="24"/>
  <c r="R30" i="24" s="1"/>
  <c r="O30" i="24"/>
  <c r="P30" i="24" s="1"/>
  <c r="M30" i="24"/>
  <c r="N30" i="24" s="1"/>
  <c r="K30" i="24"/>
  <c r="L30" i="24" s="1"/>
  <c r="I30" i="24"/>
  <c r="J30" i="24" s="1"/>
  <c r="G30" i="24"/>
  <c r="H30" i="24" s="1"/>
  <c r="E30" i="24"/>
  <c r="F30" i="24" s="1"/>
  <c r="C30" i="24"/>
  <c r="D30" i="24" s="1"/>
  <c r="V29" i="24"/>
  <c r="T29" i="24"/>
  <c r="R29" i="24"/>
  <c r="P29" i="24"/>
  <c r="N29" i="24"/>
  <c r="L29" i="24"/>
  <c r="J29" i="24"/>
  <c r="H29" i="24"/>
  <c r="F29" i="24"/>
  <c r="V26" i="24"/>
  <c r="T26" i="24"/>
  <c r="R26" i="24"/>
  <c r="P26" i="24"/>
  <c r="N26" i="24"/>
  <c r="L26" i="24"/>
  <c r="J26" i="24"/>
  <c r="H26" i="24"/>
  <c r="F26" i="24"/>
  <c r="U25" i="24"/>
  <c r="V25" i="24" s="1"/>
  <c r="S25" i="24"/>
  <c r="T25" i="24" s="1"/>
  <c r="Q25" i="24"/>
  <c r="R25" i="24" s="1"/>
  <c r="O25" i="24"/>
  <c r="P25" i="24" s="1"/>
  <c r="M25" i="24"/>
  <c r="N25" i="24" s="1"/>
  <c r="K25" i="24"/>
  <c r="L25" i="24" s="1"/>
  <c r="I25" i="24"/>
  <c r="J25" i="24" s="1"/>
  <c r="G25" i="24"/>
  <c r="H25" i="24" s="1"/>
  <c r="E25" i="24"/>
  <c r="F25" i="24" s="1"/>
  <c r="C25" i="24"/>
  <c r="D25" i="24" s="1"/>
  <c r="V24" i="24"/>
  <c r="T24" i="24"/>
  <c r="R24" i="24"/>
  <c r="P24" i="24"/>
  <c r="N24" i="24"/>
  <c r="L24" i="24"/>
  <c r="J24" i="24"/>
  <c r="H24" i="24"/>
  <c r="F24" i="24"/>
  <c r="V21" i="24"/>
  <c r="T21" i="24"/>
  <c r="R21" i="24"/>
  <c r="P21" i="24"/>
  <c r="N21" i="24"/>
  <c r="L21" i="24"/>
  <c r="J21" i="24"/>
  <c r="H21" i="24"/>
  <c r="F21" i="24"/>
  <c r="D21" i="24"/>
  <c r="U20" i="24"/>
  <c r="V20" i="24" s="1"/>
  <c r="S20" i="24"/>
  <c r="T20" i="24" s="1"/>
  <c r="Q20" i="24"/>
  <c r="R20" i="24" s="1"/>
  <c r="P20" i="24"/>
  <c r="O20" i="24"/>
  <c r="M20" i="24"/>
  <c r="N20" i="24" s="1"/>
  <c r="K20" i="24"/>
  <c r="L20" i="24" s="1"/>
  <c r="I20" i="24"/>
  <c r="J20" i="24" s="1"/>
  <c r="G20" i="24"/>
  <c r="H20" i="24" s="1"/>
  <c r="E20" i="24"/>
  <c r="F20" i="24" s="1"/>
  <c r="C20" i="24"/>
  <c r="D20" i="24" s="1"/>
  <c r="V19" i="24"/>
  <c r="T19" i="24"/>
  <c r="R19" i="24"/>
  <c r="P19" i="24"/>
  <c r="N19" i="24"/>
  <c r="L19" i="24"/>
  <c r="J19" i="24"/>
  <c r="H19" i="24"/>
  <c r="F19" i="24"/>
  <c r="D19" i="24"/>
  <c r="D18" i="23" l="1"/>
  <c r="T18" i="23"/>
  <c r="V18" i="23"/>
  <c r="J30" i="23"/>
  <c r="R30" i="23"/>
  <c r="L30" i="23"/>
  <c r="F30" i="23"/>
  <c r="N18" i="23"/>
  <c r="F22" i="23"/>
  <c r="H22" i="23"/>
  <c r="N30" i="23"/>
  <c r="T30" i="23"/>
  <c r="D30" i="23"/>
  <c r="L22" i="23"/>
  <c r="P26" i="23"/>
  <c r="R23" i="23"/>
  <c r="Q25" i="23"/>
  <c r="P23" i="23"/>
  <c r="P24" i="23"/>
  <c r="P22" i="23" s="1"/>
  <c r="N24" i="23"/>
  <c r="M25" i="23"/>
  <c r="N23" i="22"/>
  <c r="R28" i="22"/>
  <c r="T23" i="23"/>
  <c r="R24" i="23"/>
  <c r="H31" i="23"/>
  <c r="G33" i="23"/>
  <c r="J18" i="23"/>
  <c r="V23" i="23"/>
  <c r="T24" i="23"/>
  <c r="L18" i="23"/>
  <c r="V24" i="23"/>
  <c r="P33" i="22"/>
  <c r="T28" i="22"/>
  <c r="V18" i="22"/>
  <c r="J18" i="22"/>
  <c r="R18" i="22"/>
  <c r="F18" i="22"/>
  <c r="N18" i="22"/>
  <c r="J23" i="22"/>
  <c r="R23" i="22"/>
  <c r="T18" i="22"/>
  <c r="D23" i="22"/>
  <c r="L23" i="22"/>
  <c r="T23" i="22"/>
  <c r="H23" i="22"/>
  <c r="P23" i="22"/>
  <c r="H18" i="22"/>
  <c r="P18" i="22"/>
  <c r="P28" i="22"/>
  <c r="H30" i="23"/>
  <c r="N23" i="23"/>
  <c r="P18" i="23"/>
  <c r="R18" i="23"/>
  <c r="R26" i="23"/>
  <c r="J22" i="23"/>
  <c r="H18" i="23"/>
  <c r="F18" i="23"/>
  <c r="T26" i="23"/>
  <c r="V26" i="23"/>
  <c r="V22" i="23" l="1"/>
  <c r="R22" i="23"/>
  <c r="T22" i="23"/>
  <c r="N22" i="23"/>
  <c r="V18" i="20"/>
  <c r="W25" i="20" s="1"/>
  <c r="T18" i="20"/>
  <c r="U22" i="20" s="1"/>
  <c r="R18" i="20"/>
  <c r="S23" i="20" s="1"/>
  <c r="P18" i="20"/>
  <c r="Q25" i="20" s="1"/>
  <c r="N18" i="20"/>
  <c r="O24" i="20" s="1"/>
  <c r="L18" i="20"/>
  <c r="M25" i="20" s="1"/>
  <c r="J18" i="20"/>
  <c r="K24" i="20" s="1"/>
  <c r="H18" i="20"/>
  <c r="I25" i="20" s="1"/>
  <c r="F18" i="20"/>
  <c r="G23" i="20" s="1"/>
  <c r="D18" i="20"/>
  <c r="E22" i="20" s="1"/>
  <c r="B18" i="20"/>
  <c r="C24" i="20" l="1"/>
  <c r="C20" i="20"/>
  <c r="W22" i="20"/>
  <c r="W23" i="20"/>
  <c r="W24" i="20"/>
  <c r="W20" i="20"/>
  <c r="W21" i="20"/>
  <c r="U21" i="20"/>
  <c r="U23" i="20"/>
  <c r="U25" i="20"/>
  <c r="U20" i="20"/>
  <c r="U24" i="20"/>
  <c r="S20" i="20"/>
  <c r="S24" i="20"/>
  <c r="S21" i="20"/>
  <c r="S22" i="20"/>
  <c r="S25" i="20"/>
  <c r="Q22" i="20"/>
  <c r="Q23" i="20"/>
  <c r="Q20" i="20"/>
  <c r="Q24" i="20"/>
  <c r="Q21" i="20"/>
  <c r="O21" i="20"/>
  <c r="O25" i="20"/>
  <c r="O22" i="20"/>
  <c r="O23" i="20"/>
  <c r="O20" i="20"/>
  <c r="M22" i="20"/>
  <c r="M23" i="20"/>
  <c r="M20" i="20"/>
  <c r="M24" i="20"/>
  <c r="M21" i="20"/>
  <c r="K21" i="20"/>
  <c r="K25" i="20"/>
  <c r="K22" i="20"/>
  <c r="K23" i="20"/>
  <c r="K20" i="20"/>
  <c r="I22" i="20"/>
  <c r="I23" i="20"/>
  <c r="I20" i="20"/>
  <c r="I18" i="20" s="1"/>
  <c r="I24" i="20"/>
  <c r="I21" i="20"/>
  <c r="G24" i="20"/>
  <c r="G20" i="20"/>
  <c r="G21" i="20"/>
  <c r="G25" i="20"/>
  <c r="G22" i="20"/>
  <c r="E21" i="20"/>
  <c r="E23" i="20"/>
  <c r="E25" i="20"/>
  <c r="E20" i="20"/>
  <c r="E24" i="20"/>
  <c r="C21" i="20"/>
  <c r="C25" i="20"/>
  <c r="C22" i="20"/>
  <c r="C23" i="20"/>
  <c r="G18" i="20" l="1"/>
  <c r="Q18" i="20"/>
  <c r="E18" i="20"/>
  <c r="O18" i="20"/>
  <c r="U18" i="20"/>
  <c r="M18" i="20"/>
  <c r="W18" i="20"/>
  <c r="C18" i="20"/>
  <c r="K18" i="20"/>
  <c r="S18" i="20"/>
  <c r="I23" i="27"/>
  <c r="H23" i="27"/>
</calcChain>
</file>

<file path=xl/sharedStrings.xml><?xml version="1.0" encoding="utf-8"?>
<sst xmlns="http://schemas.openxmlformats.org/spreadsheetml/2006/main" count="838" uniqueCount="224">
  <si>
    <t>Definition</t>
  </si>
  <si>
    <t>Relevanz</t>
  </si>
  <si>
    <t>Tabellen</t>
  </si>
  <si>
    <t>Hessen</t>
  </si>
  <si>
    <t xml:space="preserve">E - Erwachsenenbildung </t>
  </si>
  <si>
    <t>Methodische Hinweise</t>
  </si>
  <si>
    <t>Quelle: Integrationskursgeschäftsstatistik des Bundesamt für Migration und Flüchtlinge.</t>
  </si>
  <si>
    <t>Gibt Auskunft über die Versorgung einer Region mit diesem speziellen Weiterbildungsangebot zur Förderung der Integration von Zugewanderten.</t>
  </si>
  <si>
    <t>Insgesamt</t>
  </si>
  <si>
    <t>Anteil in Prozent</t>
  </si>
  <si>
    <t>LH Wiesbaden</t>
  </si>
  <si>
    <r>
      <t xml:space="preserve">Darmstadt, </t>
    </r>
    <r>
      <rPr>
        <b/>
        <sz val="9"/>
        <color theme="1"/>
        <rFont val="Calibri"/>
        <family val="2"/>
        <scheme val="minor"/>
      </rPr>
      <t>Wissen-schaftsst.</t>
    </r>
  </si>
  <si>
    <t>Frankfurt a.M.</t>
  </si>
  <si>
    <t>Offenbach a.M.</t>
  </si>
  <si>
    <t>Methodische Erläuterung</t>
  </si>
  <si>
    <t>zurück zum Inhaltsverzeichnis</t>
  </si>
  <si>
    <t>Quelle: Statistikservice der Bundesagentur für Arbeit</t>
  </si>
  <si>
    <t>Mai 2015 - April 2016</t>
  </si>
  <si>
    <t>Mai 2016 - April 2017</t>
  </si>
  <si>
    <t>Mai 2017 - April 2018</t>
  </si>
  <si>
    <t>Mai 2018 - April 2019</t>
  </si>
  <si>
    <t>Mai 2019 - April 2020</t>
  </si>
  <si>
    <t>Volkshochschule</t>
  </si>
  <si>
    <t>Berufliche Weiterbildung</t>
  </si>
  <si>
    <t>Integrationskurse</t>
  </si>
  <si>
    <t>Nonformale (Bildungs-)Angebote</t>
  </si>
  <si>
    <t>*</t>
  </si>
  <si>
    <t>Zahl derer, die arbeitslos oder von Arbeitslosigkeit bedroht sind und durch Weiterbildungen wieder in Beschäftigung eingegliedert werden sollen. Die Kennziffer gibt Auskunft darüber, welche Bevölkerungsgruppen wie gefördert werden.</t>
  </si>
  <si>
    <t>Zahl derer, die eine Weiterbildung abschlossen haben. Die Kennziffer gibt Auskunft über den Erfolg einer Teilnahme an Maßnahmen zur Förderung der beruflichen Weiterbildung.</t>
  </si>
  <si>
    <t>Zahl der Arbeitslosen im Jahresdurchschnitt</t>
  </si>
  <si>
    <t xml:space="preserve">   darunter in SGB III</t>
  </si>
  <si>
    <t xml:space="preserve">   darunter in SGB II </t>
  </si>
  <si>
    <t>Eintritte in FbW</t>
  </si>
  <si>
    <t>Beteiligungs-quote in Prozent</t>
  </si>
  <si>
    <t>Bestandene Meister/-innenprüfungen im Handwerkskammerbezirk Wiesbaden nach Handwerksgruppe</t>
  </si>
  <si>
    <t>Bestandene Meister/-innenprüfungen im Handwerkskammerbezirk Wiesbaden, nach Handwerksgruppe. Zum Handwerskammerbezirk gehören folgende Landkreise: LH Wiesbaden, Gießen, Lahn-Dill, Limburg-Weilburg, Main-Kinzig, Rheingau-Taunus, Wetterau und Vogelsberg.</t>
  </si>
  <si>
    <t xml:space="preserve">Die Meister/-innenprüfung zählt zur arbeitsbezogenen Weiterbildung im Handwerk. </t>
  </si>
  <si>
    <t>2010/11</t>
  </si>
  <si>
    <t>2011/12</t>
  </si>
  <si>
    <t>2012/13</t>
  </si>
  <si>
    <t>2013/14</t>
  </si>
  <si>
    <t>2014/15</t>
  </si>
  <si>
    <t>2015/16</t>
  </si>
  <si>
    <t>2016/17</t>
  </si>
  <si>
    <t>2017/18</t>
  </si>
  <si>
    <t>2018/19</t>
  </si>
  <si>
    <t>2019/20</t>
  </si>
  <si>
    <t>Anzahl der begonnenen und beendeten Integrationskurse</t>
  </si>
  <si>
    <t>begonnene Integrationskurse</t>
  </si>
  <si>
    <t>beendete Integrationskurse</t>
  </si>
  <si>
    <t>Kursaustritte</t>
  </si>
  <si>
    <t>Neue Kursteilnehmer/-innen und Kursaustritte</t>
  </si>
  <si>
    <t>Die Kennzahlen liefern qualitative Hinweise zur Beteiligung von Zugewanderten im Bereich migrationsbedingter und integrationsbezogener Weiterbildung in einer Region.</t>
  </si>
  <si>
    <t>E3.3 / E3.4 - Anzahl der neuen Kursteilnehmerinnen und Kursteilnehmer an Integrationskursen sowie Kursaustritte (BAMF)</t>
  </si>
  <si>
    <t>Aktive Nutzerinnen und Nutzer der Statdbibliotheken nach Alter sowie Anteil der aktiven Nutzerinnen und Nutzer an der Gesamtbevölkerung. Als aktive Nutzerinnen und Nutzer werden diejenigen Bürgerinnen und Bürger definiert, die im jeweiligen Berichtsjahr mindestens einmal Medien entliehen haben.</t>
  </si>
  <si>
    <t>Aktive Nutzer/innen der Stadtbibliotheken nach Alter</t>
  </si>
  <si>
    <t>Aktive Nutzer/-innen insg.</t>
  </si>
  <si>
    <r>
      <t xml:space="preserve">Darmstadt; </t>
    </r>
    <r>
      <rPr>
        <b/>
        <sz val="10"/>
        <color theme="1"/>
        <rFont val="Calibri"/>
        <family val="2"/>
        <scheme val="minor"/>
      </rPr>
      <t>Wissen-schaftst.</t>
    </r>
  </si>
  <si>
    <t>Anteil der aktiven Nutzer/-innen der Stadtbibliotheken an Gesamtbevölkerung</t>
  </si>
  <si>
    <t>Gesamtbevölkerung</t>
  </si>
  <si>
    <t xml:space="preserve">   davon Printmedien</t>
  </si>
  <si>
    <t xml:space="preserve">   davon Non-Book-Medien</t>
  </si>
  <si>
    <t xml:space="preserve">   davon digitale Entleihungen</t>
  </si>
  <si>
    <t>Entleihungen pro Einwohner/-in</t>
  </si>
  <si>
    <t xml:space="preserve">Diese Kennziffer ist ein Gradmesser für die Inanspruchnahme und Attraktivität des Angebots der Stadtbibliotheken. </t>
  </si>
  <si>
    <t>Bereitgestellte Medien pro Einwohner/-in</t>
  </si>
  <si>
    <t>Bestand nach Art des Mediums</t>
  </si>
  <si>
    <t>4.1 - Bestand in Stadtbibliotheken pro Einwohner/-in</t>
  </si>
  <si>
    <t>E4.2 - Aktive Nutzerinnen und Nutzer der Stadtbibliotheken</t>
  </si>
  <si>
    <t>4.3 - Entleihungen in Stadtbibliotheken je Einwohner/-in</t>
  </si>
  <si>
    <t>Anzahl und Anteil der Schülerinnen und Schüler ab 19 Jahren an der Wiesbadener Musik- und Kunstschule e.V.</t>
  </si>
  <si>
    <t>Erwachsene ab 19 Jahren an der Wiesbadener Musik- und Kunstschule</t>
  </si>
  <si>
    <t xml:space="preserve">Die Kennziffer ermöglicht Aussagen über die Reichweite der öffentlichen Bibliotheken. Außerdem gibt sie einen Hinweis auf die Inanspruchnahme von non-formalen und kulturellen Angeboten. </t>
  </si>
  <si>
    <t>Angebotene Kurse nach Programmbereich</t>
  </si>
  <si>
    <t>Kurse insgesamt</t>
  </si>
  <si>
    <t xml:space="preserve">   davon in Politik-Gesellschaft-Umwelt</t>
  </si>
  <si>
    <t xml:space="preserve">   davon in Kultur-Gestalten</t>
  </si>
  <si>
    <t xml:space="preserve">   davon in Gesundheit</t>
  </si>
  <si>
    <t xml:space="preserve">   davon in Sprachen</t>
  </si>
  <si>
    <t xml:space="preserve">   davon in Arbeit-Beruf</t>
  </si>
  <si>
    <t>Quelle: Amt für Statistik und Stadtforschung, Wiesbaden.</t>
  </si>
  <si>
    <t>Anzahl</t>
  </si>
  <si>
    <t>LH
Wiesbaden</t>
  </si>
  <si>
    <t>E2.1 - Schülerinnen und Schüler an Schulen für Erwachsene</t>
  </si>
  <si>
    <t>E4.1 - Bestand in Stadtbibliotheken pro Einwohner/-in</t>
  </si>
  <si>
    <t>E3.1 / E3.2 - Anzahl der begonnenen und beendeten Integrationskurse (BAMF)</t>
  </si>
  <si>
    <t>E4.3 - Entleihungen in Stadtbibliotheken je Einwohner/-in</t>
  </si>
  <si>
    <t>E4.4 - Erwachsene an der Wiesbadener Musik- und Kunstschule</t>
  </si>
  <si>
    <t>Elternbildung</t>
  </si>
  <si>
    <t>E5.1 - Angebotsstruktur der Elternbildung</t>
  </si>
  <si>
    <t>Angebote insgesamt</t>
  </si>
  <si>
    <t xml:space="preserve">   davon Angebote der KiEZ </t>
  </si>
  <si>
    <t xml:space="preserve">   davon Willkommen Baby</t>
  </si>
  <si>
    <t>Teilnehmende insgesamt</t>
  </si>
  <si>
    <t xml:space="preserve">   davon in Gruppen und Kursen für den Altersbereich von 0 bis 3 Jahren</t>
  </si>
  <si>
    <t>Anzahl der Teilnehmenden an Gruppen- und Kursangeboten der Elternbildung in 2018 und 2019, ohne Willkommen Baby.</t>
  </si>
  <si>
    <t xml:space="preserve">Anzahl und Verortung der Angebote der Elternbildung in Wiesbaden. </t>
  </si>
  <si>
    <t>E5.2 - Teilnehmende an Gruppen- und Kursangeboten der Elternbildung</t>
  </si>
  <si>
    <t>VHS</t>
  </si>
  <si>
    <t>Unterrichtseinheiten insgesamt</t>
  </si>
  <si>
    <t>E1.1 -  Angebotsstruktur der VHS und VBW's</t>
  </si>
  <si>
    <t>Teilnehmende nach Programmbereichen</t>
  </si>
  <si>
    <t>Teilnehmende je Kurs</t>
  </si>
  <si>
    <t xml:space="preserve">Diese Kennzahl gibt Auskunft über die Beteiligung der Wiesbadenerinnen und Wiesbadener an Weiterbildungsmaßnahmen. </t>
  </si>
  <si>
    <t xml:space="preserve">   davon für Ältere</t>
  </si>
  <si>
    <t xml:space="preserve">   davon für Analphabet/-innen</t>
  </si>
  <si>
    <t xml:space="preserve">   davon für Arbeitslose</t>
  </si>
  <si>
    <t xml:space="preserve">   davon für Migrant/-innen</t>
  </si>
  <si>
    <t xml:space="preserve">   davon für Frauen</t>
  </si>
  <si>
    <t xml:space="preserve">   davon für Jugendliche</t>
  </si>
  <si>
    <t xml:space="preserve">   davon für Kinder </t>
  </si>
  <si>
    <t>E1.4 - Kurse für besondere Adressat/-innengruppen</t>
  </si>
  <si>
    <t>E1.2 - Teilnehmende an Kursen nach Programmbereichen</t>
  </si>
  <si>
    <t>E1.3 - Teilnehmende an Kursen nach Alter</t>
  </si>
  <si>
    <t xml:space="preserve">   bis 17 Jahre</t>
  </si>
  <si>
    <t xml:space="preserve">   24 bis 34 Jahre</t>
  </si>
  <si>
    <t xml:space="preserve">   18 bis 24 Jahre</t>
  </si>
  <si>
    <t xml:space="preserve">   35 bis 49 Jahre</t>
  </si>
  <si>
    <t xml:space="preserve">   50 bis 64 Jahre</t>
  </si>
  <si>
    <t xml:space="preserve">   ab 65 Jahre</t>
  </si>
  <si>
    <t>keine Angabe</t>
  </si>
  <si>
    <t>Anzahl und Anteil der Schülerinnen und Schüler an Schulen für Erwachsene: An Abendgymnasien, Kollegs, Abendreal- und Abendhauptschulen.</t>
  </si>
  <si>
    <t>VBW gesamt</t>
  </si>
  <si>
    <t xml:space="preserve">Diese Kennzahl gibt Auskunft über die Beteiligung bestimmter Bevölkerungsgruppen an Weiterbildungsmaßnahmen. Insbesondere in Bezug auf lebenslanges Lernen stellt sich die Frage nach den Adressatinnen und Adressaten von Weiterbildungsmaßnahmen bzw. nach der tatsächlichen Nachfrage nach Bildungsangeboten. </t>
  </si>
  <si>
    <t xml:space="preserve">Anzahl und Anteil der Kurse mit besonderen Adressatinnen und Adressatengruppen an VHS und VBW. </t>
  </si>
  <si>
    <t>Anzahl und Anteil der Teilnehmenden an Kursen der VHS bzw. der VBW nach Alter.</t>
  </si>
  <si>
    <t xml:space="preserve">Diese Kennzahl gibt Auskunft über das Angebot für besondere Adressatinnen- und Adressatengruppen an Weiterbildungsmaßnahmen. </t>
  </si>
  <si>
    <t xml:space="preserve">   davon unter 25-Jährige</t>
  </si>
  <si>
    <t xml:space="preserve">Zahl der Eintritte in arbeitsmarktbezogene berufliche Weiterbildungsmaßnahmen der Bundesagentur für Arbeit, nach Rechtskreis (SGB III und SGB II) sowie Anzahl und Anteil nach Alter der Teilnehmenden. </t>
  </si>
  <si>
    <t xml:space="preserve">Begonnene Integrationskurse (BAMF): Anzahl der begonnenen Integrationskurse gemäß geltender Integrationskursverordnung; Beendete Integrationskurse: Anzahl der beendeten Integrationskurse gemäß geltender Integrationskursverordnung. Damit kann aber keine Aussage getroffen werden, ob der Kurs erfolgreich abgeschlossen wurde. </t>
  </si>
  <si>
    <t xml:space="preserve">Zahl der Austritte aus arbeitsmarktbezogenen beruflichen Weiterbildungsmaßnahmen der Bundesagentur für Arbeit, nach Rechtskreis (SGB III und SGB II) und Erfolg (Abbrüche / keine Abbrüche).  </t>
  </si>
  <si>
    <t>In Stadtbiliotheken getätigte Entleihungen, nach Art des Mediums. Hier wird unterschieden zwischen Printmedien, Non-Book-Medien (Spiele, CDs, DVDs, etc.) sowie digitale Entleihungen (E-Books, E-Zeitrschriften und Zeitungen). Zum besseren interkommunalen Vergleich werden die Entleihungen pro Einwohner/-in herangezogen.</t>
  </si>
  <si>
    <t xml:space="preserve">   davon für Kinder unter 3 Jahren</t>
  </si>
  <si>
    <t xml:space="preserve">   davon altersübergreifend</t>
  </si>
  <si>
    <t xml:space="preserve">   davon für Schulkinder</t>
  </si>
  <si>
    <r>
      <t>Präventive Elternbildungsangebote sollen Eltern in ihren neuen Aufgaben unterstützen. Diese Angebote stärken die Familie, in dem sie Themen und Fragen rund um Erziehung, Förderung und Versorgung von Kindern aufgreifen, und bieten die Möglichkeit des Austauschs. In Wiesbaden werden Elternbildungs- und Unterstützungsangebote durch das Sachgebiet Elternbildung und Frühe Hilfen in Kooperation mit vielen unterschiedlichen freien Trägern, insbesondere aus dem Bereich der</t>
    </r>
    <r>
      <rPr>
        <sz val="11"/>
        <rFont val="Calibri"/>
        <family val="2"/>
        <scheme val="minor"/>
      </rPr>
      <t xml:space="preserve"> Kinder- und Jugendhilfe und der Gemeinwesenarbeit</t>
    </r>
    <r>
      <rPr>
        <sz val="11"/>
        <color theme="1"/>
        <rFont val="Calibri"/>
        <family val="2"/>
        <scheme val="minor"/>
      </rPr>
      <t xml:space="preserve">, bereitgestellt. </t>
    </r>
  </si>
  <si>
    <t>Anzahl der Träger insgesamt</t>
  </si>
  <si>
    <t>Eine vielfältige Angebotsstruktur spiegelt den umfassenden Bildungsauftrag der Volkshochschulen als kommunaler Anbieter für Weiterbildung. Als eines der wichtigsten Qualitätskriterien ist die Angebotsvielfalt eine Gradmesser für die Leistung einer Volkshochschule.</t>
  </si>
  <si>
    <t>Anzahl der neuen Kursteilnehmer/-innen: Anzahl der Personen, für die erstmals in der Integrations-Geschäftsdatei des Bundesamts für Migration und Flüchtlinge (BAMF) ein Kurseintritt in der betrachteten Gebietseinheit erfasst wurde (ohne Kurswiederholende). Zur Kennzahl zählen nur teilnahmeberechtigte bzw. -verpflichtete Personen, bei denen ein Kurseintritt erfasst wurde. Der Tag des Kurseintritts ist maßgeblich für die zeitliche Zuordnung der Person zur Kennzahl.
Die Kennzahl Integrationskursaustritte gibt Auskunft über die Anzahl der Integrationskursteilnehmenden, bei denen ein Kursaustritt festgestellt wurde, d.h. Personen, bei denen sowohl ein Testergebnis des Deutschtests für Zuwanderer (DTZ-Testergebnis) als auch ein Testergebnis des LiD ("Leben in Deutschland") vorliegt. Absolviert eine Person nur einen der beiden Tests, wird sie nach Ablauf von neun Monaten nach diesem Test ebenfalls zur Kennzahl gezählt.</t>
  </si>
  <si>
    <t xml:space="preserve">Die Kennziffer bildet die Teilnahme von Erwachsenen an Angeboten/Kursen der Wiesbadener Musik- und Kunstschule e.V. ab. </t>
  </si>
  <si>
    <t>E1.1 -  Angebotsstruktur der VHS und VBW</t>
  </si>
  <si>
    <t>Kursangebote für besondere Adressatinnen- und Adressatengruppen</t>
  </si>
  <si>
    <t>Kurse für besondere Adressatinnen -und Adressatengruppen</t>
  </si>
  <si>
    <t>Darmstadt Wissenschaftsst.</t>
  </si>
  <si>
    <t>Schulen für Erwachsene sind öffentliche allgemeinbildende Schulen für junge Erwachsene, die nicht mehr schulpflichtig sind. Die Schulen für Erwachsene eröffnen die Möglichkeit, nachträglich auf dem Zweiten Bildungsweg einen weiterführenden Bildungsabschluss zu erlangen. Indem frühere Entscheidungen oder Versäumnisse in Bezug auf den Bildungs- und Berufsweg korrigiert werden können, sichern sie das Recht auf Bildung, gleichen soziale Benachteiligungen aus und dienen der Chancengleichheit. Sie schaffen die Voraussetzungen für berufliche Umorientierung und Höherqualifikation.</t>
  </si>
  <si>
    <t>Schülerinnen und Schüler an Schulen für Erwachsene</t>
  </si>
  <si>
    <t>Meisterinnen- und Meisterprüfungen insgesamt</t>
  </si>
  <si>
    <t>davon in der Handwerksgruppe</t>
  </si>
  <si>
    <t xml:space="preserve">   Bau und Ausbau</t>
  </si>
  <si>
    <t xml:space="preserve">   Elektro und Metall</t>
  </si>
  <si>
    <t xml:space="preserve">   Holz</t>
  </si>
  <si>
    <t xml:space="preserve">   Nahrungsmittel</t>
  </si>
  <si>
    <t xml:space="preserve">   Gesundheit</t>
  </si>
  <si>
    <t xml:space="preserve">   Glas, Papier, Keramik, sonst.</t>
  </si>
  <si>
    <t>Eintritte insgesamt</t>
  </si>
  <si>
    <r>
      <t xml:space="preserve">Zahl der Teilnehmenden </t>
    </r>
    <r>
      <rPr>
        <sz val="11"/>
        <rFont val="Calibri"/>
        <family val="2"/>
        <scheme val="minor"/>
      </rPr>
      <t>an</t>
    </r>
    <r>
      <rPr>
        <sz val="11"/>
        <color theme="1"/>
        <rFont val="Calibri"/>
        <family val="2"/>
        <scheme val="minor"/>
      </rPr>
      <t xml:space="preserve"> arbeitsmarktbezogenen beruflichen Weiterbildungsmaßnahmen der Bundesagentur für Arbeit, nach Rechtskreis (SGB III und SGB II) sowie nach Alter der Teilnehmenden (jeweils im April). </t>
    </r>
  </si>
  <si>
    <t>Austritte insgesamt</t>
  </si>
  <si>
    <t>Beteiligungsquote</t>
  </si>
  <si>
    <t>Dieser Indikator gibt Auskunft darüber, wie gut Arbeitlose durch Maßnahmen zur Förderung der beruflichen Weiterbildung (FbW) in den jeweiligen Rechtskreisen erreicht werden.</t>
  </si>
  <si>
    <t>Anteil der Eintritte in Maßnahmen zur Förderung der beruflichen Weiterbildung (FbW) in den jeweiligen Rechtskreisen an allen Arbeitslosen im selben Rechtskreis.</t>
  </si>
  <si>
    <t>Neue Kursteilnehmerinnen und -teilnehmer</t>
  </si>
  <si>
    <t>Neue Kursteilnehmerinnen  und -teilnehmer</t>
  </si>
  <si>
    <t>E3.3 / E3.4 - Anzahl der neuen Kursteilnehmerinnen und -teilnehmer an Integrationskursen sowie Kursaustritte (BAMF)</t>
  </si>
  <si>
    <t xml:space="preserve">Diese Kennziffer ist ein Gradmesser für die Attraktivität des Angebots der Stadtbibliotheken und der Nachfrage. </t>
  </si>
  <si>
    <t>Entleihungen insgesamt</t>
  </si>
  <si>
    <t>Anteil an Gesamtbevölkerung</t>
  </si>
  <si>
    <t>Bestand insgesamt</t>
  </si>
  <si>
    <r>
      <t xml:space="preserve">Darmstadt </t>
    </r>
    <r>
      <rPr>
        <b/>
        <sz val="10"/>
        <color theme="1"/>
        <rFont val="Calibri"/>
        <family val="2"/>
        <scheme val="minor"/>
      </rPr>
      <t>Wissen-schaftsst.</t>
    </r>
  </si>
  <si>
    <t>E2.2 - Teilnahme an Meisterinnen- und Meisterprüfungen an der Handwerkskammer Wiesbaden</t>
  </si>
  <si>
    <t>E2.3 - Anzahl der Eintritte in Maßnahmen zur Förderung der beruflichen Weiterbildung</t>
  </si>
  <si>
    <t>E2.4 - Bestand in Maßnahmen zur Förderung der beruflichen Weiterbildung</t>
  </si>
  <si>
    <t>E2.5 - Anzahl der Austritte aus Maßnahmen zur Förderung der beruflichen Weiterbildung</t>
  </si>
  <si>
    <t>E2.6 - Beteiligungsquote an arbeitsmarktbezogener Weiterbildung</t>
  </si>
  <si>
    <t>Einwohnerinnen und Einwohner</t>
  </si>
  <si>
    <t>Darmstadt</t>
  </si>
  <si>
    <t>Frankfurt</t>
  </si>
  <si>
    <t>Offenbach</t>
  </si>
  <si>
    <r>
      <t xml:space="preserve">Darmstadt
</t>
    </r>
    <r>
      <rPr>
        <b/>
        <sz val="9"/>
        <color theme="1"/>
        <rFont val="Calibri"/>
        <family val="2"/>
        <scheme val="minor"/>
      </rPr>
      <t>Wissenschafts-st.</t>
    </r>
  </si>
  <si>
    <t>Quelle: Deutsche Bibliotheksstatistik; Gesamtbevölkerung jeweils zum 31.12., Statistischen Ämter der Kommunen.
Anmerkung: Die Zahlen beziehen sich jeweils nur auf die Stadtbibliotheken. Nicht gezählt werden Entleihungen aus dem Magazin. Die Teilnahme an der Deutschen Bibliotheksstatistik ist freiwillig. Somit können sich die Angaben von Jahr zu Jahr bezüglich der gemeldeten Merkmale unterscheiden. Für die Stadtbibliothek Frankfurt a.M. liegen für die Jahre 2010 bis 2015 keine Angaben zu den entliehenen Medien vor.</t>
  </si>
  <si>
    <t>Quelle: Deutsche Bibliotheksstatistik; Gesamtbevölkerung jeweils zum 31.12., Statistischen Ämter der Kommunen.
Anmerkung: Nur Bestand der städtischen Bibliotheken, ohne Magazinbestand. Die Teilnahme an der Deutschen Bibliotheksstatistik ist freiwillig. Somit können sich die Angaben von Jahr zu Jahr bezüglich der gemeldeten Merkmale unterscheiden.</t>
  </si>
  <si>
    <t>Quelle: Handwerkskammer Wiesbaden
Hinweis: Handwerksgruppe Holz ab 2010 inklusive Meister/-in im Bestattungsgewerbe; Handwerksgruppe Gesundheit: Gewerbe der Gesundheits- und Körperpflege sowie des Reinigungsgewerbes, ab 2015 inklusive Meister/-in im Kosmetiker/-innengewerbe.</t>
  </si>
  <si>
    <t>2020/21</t>
  </si>
  <si>
    <t xml:space="preserve"> davon an Abendgymnasien</t>
  </si>
  <si>
    <t xml:space="preserve"> davon an Kollegs</t>
  </si>
  <si>
    <t xml:space="preserve"> davon an Abendrealschulen</t>
  </si>
  <si>
    <t xml:space="preserve"> davon an Abendhaupt-schulen</t>
  </si>
  <si>
    <t>Quelle: Hessisches Statistisches Landesamt.</t>
  </si>
  <si>
    <t>Mai 2020 - April 2021</t>
  </si>
  <si>
    <t>Quelle: Statistikservice der Bundesagentur für Arbeit
Hinweis: In einigen Fällen gibt es keine Angaben zum Maßnahmeergebnis, weswegen die Kategorien "Abbrüche" sowie "keine Abbrüche" zusammen nicht 100 Prozent ergeben.</t>
  </si>
  <si>
    <t>2021/22</t>
  </si>
  <si>
    <t>Quelle: Deutsche Bibliotheksstatistik; Gesamtbevölkerung jeweils zum 31.12., Statistischen Ämter der Kommunen. Die Kennziffer "Aktive Nutzerinnen und Nutzer" wurde nur bis 2020 erhoben.</t>
  </si>
  <si>
    <t>Anzahl und Anteil der Entleihungen nach Art des Mediums</t>
  </si>
  <si>
    <t xml:space="preserve">   davon Angebote, die durch Sachgebiet Eltern-bildung finanziert wurden</t>
  </si>
  <si>
    <t xml:space="preserve">   davon Angebote, die durch Bundesstiftung    
 Frühe Hilfen finanziert wurden</t>
  </si>
  <si>
    <t>Ein Großteil der Angebote des Sachgebietes Elternbildung und Frühe Hilfen sind langfristige Angebote mit einer möglichen Teilnahmedauer von eins bis drei Jahren in Form von Gruppen- und Kursangeboten. Eltern in schwierigen Lebenslagen, die oftmals keine ausgeprägte Anbindung an soziale Institutionen wie eine Kindertagesstätte haben, sollen durch die Gruppe einen festen Bezugspunkt und erleichterten Zugang zu weiteren Unterstützungsangeboten erhalten. Die Verweildauer im Angebot reduziert sich mit zunehmendem Lebensalter der Kinder.</t>
  </si>
  <si>
    <t xml:space="preserve">   davon in Schulabschlüsse - Grundbildung</t>
  </si>
  <si>
    <t xml:space="preserve">   davon in Schulabschlüsse-Grundbildung</t>
  </si>
  <si>
    <t>Quelle: Amt für Soziale Arbeit, Abtl. Sozialdienst
Anmerkung: Aufgrund der Corona-Pandemie konnte das Angebot der Elternbildung nicht im vollem Maße umgesetzt werden, was sich auch in den vorliegenden Zahlen widerspiegelt.</t>
  </si>
  <si>
    <t>2022/23</t>
  </si>
  <si>
    <t xml:space="preserve">   bis 12 Jahre</t>
  </si>
  <si>
    <t xml:space="preserve">   13 bis 59 Jahre</t>
  </si>
  <si>
    <t xml:space="preserve">   ab 60 Jahre</t>
  </si>
  <si>
    <t>E4.2 - Aktive Nutzerinnen und Nutzer der Stadtbibliotheken nach Alter</t>
  </si>
  <si>
    <t xml:space="preserve"> davon in SGB III</t>
  </si>
  <si>
    <t>davon in SGB II</t>
  </si>
  <si>
    <t xml:space="preserve">   davon über 25-Jährige</t>
  </si>
  <si>
    <t>Mai 2021 - April 2022</t>
  </si>
  <si>
    <t>Mai 2022 - April 2023</t>
  </si>
  <si>
    <t>Anzahl der Eintritte in Maßnahmen zur Förderung der beruflichen Weiterbildung</t>
  </si>
  <si>
    <t xml:space="preserve">   davon Abbruch</t>
  </si>
  <si>
    <t xml:space="preserve">   davon kein Abbruch</t>
  </si>
  <si>
    <t>Austritte aus Maßnahmen zur Förderung der beruflichen Weiterbildung</t>
  </si>
  <si>
    <t>Bestand in Maßnahmen zur Förderung der beruflichen Weiterbildung</t>
  </si>
  <si>
    <t xml:space="preserve">   davon 19- bis 25-Jährige</t>
  </si>
  <si>
    <t xml:space="preserve">   davon 26- bis 60-Jährige</t>
  </si>
  <si>
    <t xml:space="preserve">   davon über 60-Jährige</t>
  </si>
  <si>
    <t>Schüler*innen an der Musik- und Kunstschule insgesamt</t>
  </si>
  <si>
    <t>Quelle: Wiesbadener Musik- und Kunstschule e.V.; Amt für Statistik und Stadtforschung, Wiesbaden.
Hinweis: Im Jahr 2022 haben 528 Schüler*innen kein Alter angegeben.</t>
  </si>
  <si>
    <t>Anzahl und Anteil der Teilnehmenden an Kursen der Volkshochschule und Volksbildungswerke nach Programmbereichen. Außerdem wird die durchschnittliche Anzahl an Teilnehmenden je Kurs angegeben.</t>
  </si>
  <si>
    <t xml:space="preserve">Anteil der Kurse und Unterrichtseinheiten an der Volkshochschule und den Volksbildungswerken nach Programmbereichen. </t>
  </si>
  <si>
    <t>2023/24</t>
  </si>
  <si>
    <t>Anzahl und Anteil der Bestände in Stadtbibliotheken nach Art des Mediums. Hier wird unterschieden zwischen Printmedien und Non-Book-Medien (Spiele, CDs, DVDs, etc.). Zum besseren interkommunalen Vergleich werden die bereitgestellten Medien pro Einwohner/-in herangezogen.</t>
  </si>
  <si>
    <r>
      <rPr>
        <b/>
        <sz val="11"/>
        <color theme="1"/>
        <rFont val="Calibri"/>
        <family val="2"/>
        <scheme val="minor"/>
      </rPr>
      <t xml:space="preserve">Impressum
</t>
    </r>
    <r>
      <rPr>
        <sz val="11"/>
        <color theme="1"/>
        <rFont val="Calibri"/>
        <family val="2"/>
        <scheme val="minor"/>
      </rPr>
      <t xml:space="preserve">Landeshauptstadt Wiesbaden
- Der Magistrat -
Landeshauptstadt Wiesbaden // - Der Magistrat - 
Dezernat für Finanzen, Schule und Kultur
Bildungsbüro // Bildungsplanung
Schillerplatz 1-2  // 65185 Wiesbaden  
E-Mail: bildungsbuero@wiesbaden.de // Internet: http://www.wiesbaden.de
</t>
    </r>
    <r>
      <rPr>
        <b/>
        <sz val="11"/>
        <color theme="1"/>
        <rFont val="Calibri"/>
        <family val="2"/>
        <scheme val="minor"/>
      </rPr>
      <t xml:space="preserve">
Copyright</t>
    </r>
    <r>
      <rPr>
        <sz val="11"/>
        <color theme="1"/>
        <rFont val="Calibri"/>
        <family val="2"/>
        <scheme val="minor"/>
      </rPr>
      <t xml:space="preserve">
© Bildungsbüro Wiesbaden, 2025
Vervielfältigung und Verbreitung, auch auszugsweise, mit Quellenangabe gestattet.
</t>
    </r>
    <r>
      <rPr>
        <b/>
        <sz val="11"/>
        <color theme="1"/>
        <rFont val="Calibri"/>
        <family val="2"/>
        <scheme val="minor"/>
      </rPr>
      <t>Stand</t>
    </r>
    <r>
      <rPr>
        <sz val="11"/>
        <color theme="1"/>
        <rFont val="Calibri"/>
        <family val="2"/>
        <scheme val="minor"/>
      </rPr>
      <t xml:space="preserve">
August 2025
</t>
    </r>
  </si>
  <si>
    <t>2024/25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</si>
</sst>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164" formatCode="0.0%"/>
    <numFmt numFmtId="165" formatCode="#,##0.0"/>
    <numFmt numFmtId="166" formatCode="0.0"/>
    <numFmt numFmtId="167" formatCode="#.\ ##0;;\–"/>
    <numFmt numFmtId="168" formatCode="* #,##0;* \-_ #,##0;\-"/>
    <numFmt numFmtId="169" formatCode="_-* #,##0.00\ [$€]_-;\-* #,##0.00\ [$€]_-;_-* &quot;-&quot;??\ [$€]_-;_-@_-"/>
    <numFmt numFmtId="170" formatCode="\.;\.;\.;\."/>
    <numFmt numFmtId="171" formatCode="0.0\ \ ;;\—\ \ "/>
    <numFmt numFmtId="172" formatCode="#\ ###\ ##0;;\—"/>
    <numFmt numFmtId="173" formatCode="#\ ###\ ##0\ ;;\—\ "/>
    <numFmt numFmtId="174" formatCode="#\ ###\ ##0\ \ ;;\—\ \ "/>
    <numFmt numFmtId="175" formatCode="#\ ###\ ##0\ \ \ ;;\—\ \ \ "/>
    <numFmt numFmtId="176" formatCode="#\ ###\ ##0\ \ \ \ ;;\—\ \ \ \ "/>
    <numFmt numFmtId="177" formatCode="#\ ###\ ##0\ \ \ \ \ ;;\—\ \ \ \ \ "/>
    <numFmt numFmtId="178" formatCode="#\ ###\ ##0\ \ \ \ \ \ ;;\—\ \ \ \ \ \ "/>
    <numFmt numFmtId="179" formatCode="#\ ###\ ##0\ \ \ \ \ \ \ ;;\—\ \ \ \ \ \ \ "/>
    <numFmt numFmtId="180" formatCode="#\ ###\ ##0\ \ \ \ \ \ \ \ ;;\—\ \ \ \ \ \ \ \ "/>
    <numFmt numFmtId="181" formatCode="#\ ###\ ##0\ \ \ \ \ \ \ \ \ ;;\—\ \ \ \ \ \ \ \ \ "/>
    <numFmt numFmtId="182" formatCode="#\ ###\ ##0;\ \-\ #\ ###\ ##0;\ \—;\ @"/>
    <numFmt numFmtId="183" formatCode="#.00\ ##0;;\–"/>
    <numFmt numFmtId="184" formatCode="_-* #,##0.00\ _D_M_-;\-* #,##0.00\ _D_M_-;_-* &quot;-&quot;??\ _D_M_-;_-@_-"/>
    <numFmt numFmtId="185" formatCode="#\ ###\ ##0\ ;;\-\ "/>
    <numFmt numFmtId="186" formatCode="#\ ###\ ##0\ \ ;\–\ #\ ###\ ##0\ \ ;\—\ \ ;@\ \ \ \ \ \ "/>
    <numFmt numFmtId="187" formatCode="0.0000"/>
    <numFmt numFmtId="188" formatCode="0.0\ %\ ;;\-\ "/>
    <numFmt numFmtId="189" formatCode="0.0\ ;;\-\ "/>
  </numFmts>
  <fonts count="36">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sz val="10"/>
      <color theme="1"/>
      <name val="Tahoma"/>
      <family val="2"/>
    </font>
    <font>
      <sz val="11"/>
      <name val="Calibri"/>
      <family val="2"/>
      <scheme val="minor"/>
    </font>
    <font>
      <b/>
      <sz val="20"/>
      <color theme="1"/>
      <name val="Calibri"/>
      <family val="2"/>
      <scheme val="minor"/>
    </font>
    <font>
      <sz val="10"/>
      <name val="Arial"/>
      <family val="2"/>
    </font>
    <font>
      <sz val="10"/>
      <color theme="1"/>
      <name val="Arial"/>
      <family val="2"/>
    </font>
    <font>
      <sz val="8"/>
      <color theme="1"/>
      <name val="Arial"/>
      <family val="2"/>
    </font>
    <font>
      <b/>
      <sz val="9"/>
      <color theme="1"/>
      <name val="Calibri"/>
      <family val="2"/>
      <scheme val="minor"/>
    </font>
    <font>
      <u/>
      <sz val="11"/>
      <color theme="10"/>
      <name val="Calibri"/>
      <family val="2"/>
      <scheme val="minor"/>
    </font>
    <font>
      <sz val="11"/>
      <color theme="1"/>
      <name val="Arial"/>
      <family val="2"/>
    </font>
    <font>
      <sz val="10"/>
      <color rgb="FF000000"/>
      <name val="Arial"/>
      <family val="2"/>
    </font>
    <font>
      <u/>
      <sz val="11"/>
      <color theme="10"/>
      <name val="Arial"/>
      <family val="2"/>
    </font>
    <font>
      <u/>
      <sz val="10"/>
      <color theme="10"/>
      <name val="Arial"/>
      <family val="2"/>
    </font>
    <font>
      <u/>
      <sz val="10"/>
      <color indexed="12"/>
      <name val="Arial"/>
      <family val="2"/>
    </font>
    <font>
      <sz val="8"/>
      <name val="Frutiger 55"/>
    </font>
    <font>
      <sz val="8"/>
      <name val="Arial"/>
      <family val="2"/>
    </font>
    <font>
      <b/>
      <sz val="8"/>
      <name val="Arial"/>
      <family val="2"/>
    </font>
    <font>
      <sz val="10"/>
      <name val="MS Sans Serif"/>
      <family val="2"/>
    </font>
    <font>
      <u/>
      <sz val="8"/>
      <color indexed="12"/>
      <name val="Frutiger 55"/>
    </font>
    <font>
      <sz val="8"/>
      <name val="Frutiger 55"/>
      <family val="2"/>
    </font>
    <font>
      <sz val="10"/>
      <name val="MS Sans Serif"/>
    </font>
    <font>
      <sz val="11"/>
      <color rgb="FF000000"/>
      <name val="Calibri"/>
      <family val="2"/>
      <scheme val="minor"/>
    </font>
    <font>
      <b/>
      <sz val="10"/>
      <color theme="1"/>
      <name val="Calibri"/>
      <family val="2"/>
      <scheme val="minor"/>
    </font>
    <font>
      <sz val="11"/>
      <color theme="1"/>
      <name val="Microsoft Sans Serif"/>
      <family val="2"/>
    </font>
    <font>
      <sz val="11"/>
      <color rgb="FFFF0000"/>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theme="10"/>
      <name val="Arial"/>
      <family val="2"/>
    </font>
    <font>
      <sz val="11"/>
      <name val="Arial"/>
      <family val="2"/>
    </font>
    <font>
      <sz val="12"/>
      <color rgb="FF000000"/>
      <name val="Arial"/>
      <family val="2"/>
    </font>
  </fonts>
  <fills count="5">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theme="0"/>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theme="2" tint="-0.249977111117893"/>
      </left>
      <right style="thin">
        <color indexed="64"/>
      </right>
      <top style="thin">
        <color theme="2" tint="-0.249977111117893"/>
      </top>
      <bottom/>
      <diagonal/>
    </border>
    <border>
      <left style="thin">
        <color indexed="64"/>
      </left>
      <right/>
      <top style="thin">
        <color theme="2" tint="-0.249977111117893"/>
      </top>
      <bottom/>
      <diagonal/>
    </border>
    <border>
      <left/>
      <right/>
      <top style="thin">
        <color theme="2" tint="-0.249977111117893"/>
      </top>
      <bottom/>
      <diagonal/>
    </border>
    <border>
      <left/>
      <right style="thin">
        <color indexed="64"/>
      </right>
      <top style="thin">
        <color theme="2" tint="-0.249977111117893"/>
      </top>
      <bottom/>
      <diagonal/>
    </border>
    <border>
      <left/>
      <right style="thin">
        <color theme="2" tint="-0.249977111117893"/>
      </right>
      <top style="thin">
        <color theme="2" tint="-0.249977111117893"/>
      </top>
      <bottom/>
      <diagonal/>
    </border>
    <border>
      <left style="thin">
        <color theme="2" tint="-0.249977111117893"/>
      </left>
      <right style="thin">
        <color indexed="64"/>
      </right>
      <top/>
      <bottom style="thin">
        <color indexed="64"/>
      </bottom>
      <diagonal/>
    </border>
    <border>
      <left/>
      <right style="thin">
        <color theme="2" tint="-0.249977111117893"/>
      </right>
      <top/>
      <bottom style="thin">
        <color indexed="64"/>
      </bottom>
      <diagonal/>
    </border>
    <border>
      <left style="thin">
        <color theme="2" tint="-0.249977111117893"/>
      </left>
      <right style="thin">
        <color indexed="64"/>
      </right>
      <top/>
      <bottom/>
      <diagonal/>
    </border>
    <border>
      <left/>
      <right style="thin">
        <color theme="2" tint="-0.249977111117893"/>
      </right>
      <top/>
      <bottom/>
      <diagonal/>
    </border>
    <border>
      <left style="thin">
        <color theme="2" tint="-0.249977111117893"/>
      </left>
      <right style="thin">
        <color indexed="64"/>
      </right>
      <top/>
      <bottom style="thin">
        <color theme="2" tint="-0.249977111117893"/>
      </bottom>
      <diagonal/>
    </border>
    <border>
      <left style="thin">
        <color indexed="64"/>
      </left>
      <right/>
      <top/>
      <bottom style="thin">
        <color theme="2" tint="-0.249977111117893"/>
      </bottom>
      <diagonal/>
    </border>
    <border>
      <left/>
      <right style="thin">
        <color indexed="64"/>
      </right>
      <top/>
      <bottom style="thin">
        <color theme="2" tint="-0.249977111117893"/>
      </bottom>
      <diagonal/>
    </border>
    <border>
      <left/>
      <right style="thin">
        <color theme="2" tint="-0.249977111117893"/>
      </right>
      <top/>
      <bottom style="thin">
        <color theme="2" tint="-0.249977111117893"/>
      </bottom>
      <diagonal/>
    </border>
    <border>
      <left style="thin">
        <color theme="2" tint="-0.249977111117893"/>
      </left>
      <right style="thin">
        <color indexed="64"/>
      </right>
      <top style="thin">
        <color indexed="64"/>
      </top>
      <bottom style="thin">
        <color theme="2" tint="-0.249977111117893"/>
      </bottom>
      <diagonal/>
    </border>
    <border>
      <left style="thin">
        <color indexed="64"/>
      </left>
      <right/>
      <top style="thin">
        <color indexed="64"/>
      </top>
      <bottom style="thin">
        <color theme="2" tint="-0.249977111117893"/>
      </bottom>
      <diagonal/>
    </border>
    <border>
      <left/>
      <right style="thin">
        <color indexed="64"/>
      </right>
      <top style="thin">
        <color indexed="64"/>
      </top>
      <bottom style="thin">
        <color theme="2" tint="-0.249977111117893"/>
      </bottom>
      <diagonal/>
    </border>
    <border>
      <left/>
      <right style="thin">
        <color theme="2" tint="-0.249977111117893"/>
      </right>
      <top style="thin">
        <color indexed="64"/>
      </top>
      <bottom style="thin">
        <color theme="2" tint="-0.249977111117893"/>
      </bottom>
      <diagonal/>
    </border>
    <border>
      <left style="thin">
        <color theme="2" tint="-0.249977111117893"/>
      </left>
      <right/>
      <top style="thin">
        <color theme="2" tint="-0.249977111117893"/>
      </top>
      <bottom/>
      <diagonal/>
    </border>
    <border>
      <left style="thin">
        <color theme="2" tint="-0.249977111117893"/>
      </left>
      <right/>
      <top/>
      <bottom style="thin">
        <color indexed="64"/>
      </bottom>
      <diagonal/>
    </border>
    <border>
      <left style="thin">
        <color theme="2" tint="-0.249977111117893"/>
      </left>
      <right style="thin">
        <color indexed="64"/>
      </right>
      <top style="thin">
        <color indexed="64"/>
      </top>
      <bottom/>
      <diagonal/>
    </border>
    <border>
      <left/>
      <right style="thin">
        <color theme="2" tint="-0.249977111117893"/>
      </right>
      <top style="thin">
        <color indexed="64"/>
      </top>
      <bottom/>
      <diagonal/>
    </border>
    <border>
      <left style="thin">
        <color theme="2" tint="-0.249977111117893"/>
      </left>
      <right style="thin">
        <color indexed="64"/>
      </right>
      <top/>
      <bottom style="double">
        <color indexed="64"/>
      </bottom>
      <diagonal/>
    </border>
    <border>
      <left/>
      <right style="thin">
        <color theme="2" tint="-0.249977111117893"/>
      </right>
      <top/>
      <bottom style="double">
        <color indexed="64"/>
      </bottom>
      <diagonal/>
    </border>
    <border>
      <left/>
      <right/>
      <top/>
      <bottom style="thin">
        <color theme="2" tint="-0.249977111117893"/>
      </bottom>
      <diagonal/>
    </border>
    <border>
      <left style="thin">
        <color theme="2" tint="-0.499984740745262"/>
      </left>
      <right style="thin">
        <color indexed="64"/>
      </right>
      <top style="thin">
        <color indexed="64"/>
      </top>
      <bottom/>
      <diagonal/>
    </border>
    <border>
      <left style="thin">
        <color theme="2" tint="-0.499984740745262"/>
      </left>
      <right/>
      <top style="thin">
        <color theme="2" tint="-0.499984740745262"/>
      </top>
      <bottom/>
      <diagonal/>
    </border>
    <border>
      <left/>
      <right style="thin">
        <color indexed="64"/>
      </right>
      <top style="thin">
        <color theme="2" tint="-0.499984740745262"/>
      </top>
      <bottom/>
      <diagonal/>
    </border>
    <border>
      <left style="thin">
        <color indexed="64"/>
      </left>
      <right/>
      <top style="thin">
        <color theme="2" tint="-0.499984740745262"/>
      </top>
      <bottom/>
      <diagonal/>
    </border>
    <border>
      <left/>
      <right/>
      <top style="thin">
        <color theme="2" tint="-0.499984740745262"/>
      </top>
      <bottom/>
      <diagonal/>
    </border>
    <border>
      <left/>
      <right style="thin">
        <color theme="2" tint="-0.499984740745262"/>
      </right>
      <top style="thin">
        <color theme="2" tint="-0.499984740745262"/>
      </top>
      <bottom/>
      <diagonal/>
    </border>
    <border>
      <left style="thin">
        <color theme="2" tint="-0.499984740745262"/>
      </left>
      <right/>
      <top/>
      <bottom/>
      <diagonal/>
    </border>
    <border>
      <left/>
      <right style="thin">
        <color theme="2" tint="-0.499984740745262"/>
      </right>
      <top/>
      <bottom/>
      <diagonal/>
    </border>
    <border>
      <left/>
      <right style="thin">
        <color theme="2" tint="-0.499984740745262"/>
      </right>
      <top style="thin">
        <color indexed="64"/>
      </top>
      <bottom/>
      <diagonal/>
    </border>
    <border>
      <left style="thin">
        <color theme="2" tint="-0.499984740745262"/>
      </left>
      <right style="thin">
        <color indexed="64"/>
      </right>
      <top/>
      <bottom/>
      <diagonal/>
    </border>
    <border>
      <left style="thin">
        <color theme="2" tint="-0.499984740745262"/>
      </left>
      <right style="thin">
        <color indexed="64"/>
      </right>
      <top/>
      <bottom style="thin">
        <color indexed="64"/>
      </bottom>
      <diagonal/>
    </border>
    <border>
      <left/>
      <right style="thin">
        <color theme="2" tint="-0.499984740745262"/>
      </right>
      <top/>
      <bottom style="thin">
        <color indexed="64"/>
      </bottom>
      <diagonal/>
    </border>
    <border>
      <left style="thin">
        <color theme="2" tint="-0.499984740745262"/>
      </left>
      <right style="thin">
        <color indexed="64"/>
      </right>
      <top/>
      <bottom style="thin">
        <color theme="2" tint="-0.499984740745262"/>
      </bottom>
      <diagonal/>
    </border>
    <border>
      <left style="thin">
        <color indexed="64"/>
      </left>
      <right style="thin">
        <color indexed="64"/>
      </right>
      <top/>
      <bottom style="thin">
        <color theme="2" tint="-0.499984740745262"/>
      </bottom>
      <diagonal/>
    </border>
    <border>
      <left style="thin">
        <color indexed="64"/>
      </left>
      <right/>
      <top/>
      <bottom style="thin">
        <color theme="2" tint="-0.499984740745262"/>
      </bottom>
      <diagonal/>
    </border>
    <border>
      <left/>
      <right style="thin">
        <color indexed="64"/>
      </right>
      <top/>
      <bottom style="thin">
        <color theme="2" tint="-0.499984740745262"/>
      </bottom>
      <diagonal/>
    </border>
    <border>
      <left/>
      <right style="thin">
        <color theme="2" tint="-0.499984740745262"/>
      </right>
      <top/>
      <bottom style="thin">
        <color theme="2" tint="-0.499984740745262"/>
      </bottom>
      <diagonal/>
    </border>
    <border>
      <left style="thin">
        <color theme="2" tint="-0.499984740745262"/>
      </left>
      <right style="thin">
        <color indexed="64"/>
      </right>
      <top style="thin">
        <color theme="2" tint="-0.499984740745262"/>
      </top>
      <bottom/>
      <diagonal/>
    </border>
    <border>
      <left/>
      <right/>
      <top/>
      <bottom style="thin">
        <color theme="2" tint="-0.499984740745262"/>
      </bottom>
      <diagonal/>
    </border>
  </borders>
  <cellStyleXfs count="55">
    <xf numFmtId="0" fontId="0" fillId="0" borderId="0"/>
    <xf numFmtId="9" fontId="1" fillId="0" borderId="0" applyFont="0" applyFill="0" applyBorder="0" applyAlignment="0" applyProtection="0"/>
    <xf numFmtId="0" fontId="5" fillId="0" borderId="0"/>
    <xf numFmtId="0" fontId="8" fillId="0" borderId="0"/>
    <xf numFmtId="0" fontId="9" fillId="0" borderId="0"/>
    <xf numFmtId="0" fontId="10" fillId="0" borderId="0"/>
    <xf numFmtId="0" fontId="12" fillId="0" borderId="0" applyNumberFormat="0" applyFill="0" applyBorder="0" applyAlignment="0" applyProtection="0"/>
    <xf numFmtId="0" fontId="13" fillId="0" borderId="0"/>
    <xf numFmtId="0" fontId="14" fillId="0" borderId="0"/>
    <xf numFmtId="0" fontId="8" fillId="0" borderId="0"/>
    <xf numFmtId="0" fontId="15" fillId="0" borderId="0" applyNumberFormat="0" applyFill="0" applyBorder="0" applyAlignment="0" applyProtection="0"/>
    <xf numFmtId="0" fontId="13" fillId="0" borderId="0"/>
    <xf numFmtId="0" fontId="13" fillId="0" borderId="0"/>
    <xf numFmtId="0" fontId="15" fillId="0" borderId="0" applyNumberFormat="0" applyFill="0" applyBorder="0" applyAlignment="0" applyProtection="0"/>
    <xf numFmtId="0" fontId="16" fillId="0" borderId="0" applyNumberFormat="0" applyFill="0" applyBorder="0" applyAlignment="0" applyProtection="0">
      <alignment vertical="top"/>
      <protection locked="0"/>
    </xf>
    <xf numFmtId="0" fontId="8" fillId="0" borderId="0"/>
    <xf numFmtId="0" fontId="17" fillId="0" borderId="0" applyNumberFormat="0" applyFill="0" applyBorder="0" applyAlignment="0" applyProtection="0">
      <alignment vertical="top"/>
      <protection locked="0"/>
    </xf>
    <xf numFmtId="0" fontId="13" fillId="0" borderId="0"/>
    <xf numFmtId="0" fontId="17" fillId="0" borderId="0" applyNumberFormat="0" applyFill="0" applyBorder="0" applyAlignment="0" applyProtection="0">
      <alignment vertical="top"/>
      <protection locked="0"/>
    </xf>
    <xf numFmtId="0" fontId="13" fillId="0" borderId="0"/>
    <xf numFmtId="0" fontId="18" fillId="0" borderId="0"/>
    <xf numFmtId="169" fontId="18" fillId="0" borderId="0" applyFont="0" applyFill="0" applyBorder="0" applyAlignment="0" applyProtection="0"/>
    <xf numFmtId="0" fontId="23" fillId="0" borderId="0" applyBorder="0"/>
    <xf numFmtId="0" fontId="22" fillId="0" borderId="0" applyNumberFormat="0" applyFill="0" applyBorder="0" applyAlignment="0" applyProtection="0">
      <alignment vertical="top"/>
      <protection locked="0"/>
    </xf>
    <xf numFmtId="171" fontId="19" fillId="0" borderId="0" applyFill="0" applyBorder="0" applyProtection="0"/>
    <xf numFmtId="172" fontId="19" fillId="0" borderId="0" applyFill="0" applyBorder="0" applyProtection="0"/>
    <xf numFmtId="173" fontId="19" fillId="0" borderId="0" applyFill="0" applyBorder="0" applyProtection="0"/>
    <xf numFmtId="174" fontId="19" fillId="0" borderId="0" applyFill="0" applyBorder="0" applyProtection="0"/>
    <xf numFmtId="175" fontId="19" fillId="0" borderId="0" applyFill="0" applyBorder="0" applyProtection="0"/>
    <xf numFmtId="176" fontId="19" fillId="0" borderId="0" applyFill="0" applyBorder="0" applyProtection="0"/>
    <xf numFmtId="177" fontId="19" fillId="0" borderId="0" applyFill="0" applyBorder="0" applyProtection="0"/>
    <xf numFmtId="178" fontId="19" fillId="0" borderId="0" applyFill="0" applyBorder="0" applyProtection="0"/>
    <xf numFmtId="179" fontId="19" fillId="0" borderId="0" applyFill="0" applyBorder="0" applyProtection="0"/>
    <xf numFmtId="180" fontId="19" fillId="0" borderId="0" applyFill="0" applyBorder="0" applyProtection="0"/>
    <xf numFmtId="181" fontId="19" fillId="0" borderId="0" applyFill="0" applyBorder="0" applyProtection="0"/>
    <xf numFmtId="170" fontId="20" fillId="0" borderId="0" applyFill="0" applyBorder="0" applyProtection="0">
      <alignment horizontal="right"/>
    </xf>
    <xf numFmtId="0" fontId="19" fillId="0" borderId="0" applyFill="0" applyBorder="0" applyProtection="0">
      <alignment horizontal="left"/>
    </xf>
    <xf numFmtId="0" fontId="21" fillId="0" borderId="0"/>
    <xf numFmtId="0" fontId="18" fillId="0" borderId="0"/>
    <xf numFmtId="0" fontId="21" fillId="0" borderId="0"/>
    <xf numFmtId="0" fontId="24" fillId="0" borderId="0"/>
    <xf numFmtId="0" fontId="27" fillId="0" borderId="0"/>
    <xf numFmtId="184" fontId="8" fillId="0" borderId="0" applyFont="0" applyFill="0" applyBorder="0" applyAlignment="0" applyProtection="0"/>
    <xf numFmtId="0" fontId="8" fillId="0" borderId="0"/>
    <xf numFmtId="0" fontId="9" fillId="0" borderId="0"/>
    <xf numFmtId="0" fontId="24" fillId="0" borderId="0"/>
    <xf numFmtId="0" fontId="24" fillId="0" borderId="0"/>
    <xf numFmtId="0" fontId="29" fillId="0" borderId="0" applyNumberFormat="0" applyFill="0" applyBorder="0" applyAlignment="0" applyProtection="0"/>
    <xf numFmtId="0" fontId="30" fillId="0" borderId="17" applyNumberFormat="0" applyFill="0" applyAlignment="0" applyProtection="0"/>
    <xf numFmtId="0" fontId="31" fillId="0" borderId="18" applyNumberFormat="0" applyFill="0" applyAlignment="0" applyProtection="0"/>
    <xf numFmtId="0" fontId="32" fillId="0" borderId="19" applyNumberFormat="0" applyFill="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4" fillId="0" borderId="0"/>
  </cellStyleXfs>
  <cellXfs count="448">
    <xf numFmtId="0" fontId="0" fillId="0" borderId="0" xfId="0"/>
    <xf numFmtId="0" fontId="2" fillId="0" borderId="0" xfId="0" applyFont="1" applyBorder="1" applyAlignment="1"/>
    <xf numFmtId="0" fontId="0" fillId="0" borderId="0" xfId="0" applyBorder="1"/>
    <xf numFmtId="164" fontId="0" fillId="0" borderId="0" xfId="1" applyNumberFormat="1" applyFont="1" applyBorder="1"/>
    <xf numFmtId="0" fontId="0" fillId="0" borderId="0" xfId="0"/>
    <xf numFmtId="0" fontId="2" fillId="0" borderId="0" xfId="0" applyFont="1" applyBorder="1" applyAlignment="1">
      <alignment horizontal="center" wrapText="1"/>
    </xf>
    <xf numFmtId="0" fontId="2" fillId="2" borderId="2" xfId="0" applyFont="1" applyFill="1" applyBorder="1" applyAlignment="1"/>
    <xf numFmtId="0" fontId="0" fillId="2" borderId="0" xfId="0" applyFill="1"/>
    <xf numFmtId="0" fontId="2" fillId="0" borderId="0" xfId="0" applyFont="1" applyAlignment="1">
      <alignment horizontal="center" vertical="center"/>
    </xf>
    <xf numFmtId="0" fontId="0" fillId="0" borderId="0" xfId="0" applyAlignment="1">
      <alignment vertical="center" wrapText="1"/>
    </xf>
    <xf numFmtId="2" fontId="0" fillId="0" borderId="0" xfId="1" applyNumberFormat="1" applyFont="1" applyFill="1" applyBorder="1" applyAlignment="1">
      <alignment horizontal="right" vertical="center"/>
    </xf>
    <xf numFmtId="2" fontId="1" fillId="0" borderId="0" xfId="1" applyNumberFormat="1" applyFont="1" applyFill="1" applyBorder="1" applyAlignment="1">
      <alignment horizontal="right" vertical="center"/>
    </xf>
    <xf numFmtId="2" fontId="0" fillId="0" borderId="0" xfId="0" applyNumberFormat="1"/>
    <xf numFmtId="0" fontId="12" fillId="0" borderId="0" xfId="6"/>
    <xf numFmtId="3" fontId="0" fillId="0" borderId="8" xfId="1" applyNumberFormat="1" applyFont="1" applyFill="1" applyBorder="1" applyAlignment="1">
      <alignment horizontal="right" vertical="center"/>
    </xf>
    <xf numFmtId="0" fontId="0" fillId="0" borderId="0" xfId="0" applyFill="1"/>
    <xf numFmtId="0" fontId="2" fillId="2" borderId="0" xfId="0" applyFont="1" applyFill="1" applyBorder="1" applyAlignment="1"/>
    <xf numFmtId="0" fontId="0" fillId="0" borderId="5" xfId="0" applyBorder="1"/>
    <xf numFmtId="0" fontId="0" fillId="0" borderId="8" xfId="0" applyBorder="1"/>
    <xf numFmtId="0" fontId="2" fillId="2" borderId="2" xfId="0" applyFont="1" applyFill="1" applyBorder="1"/>
    <xf numFmtId="0" fontId="0" fillId="4" borderId="0" xfId="0" applyFill="1"/>
    <xf numFmtId="0" fontId="3" fillId="4" borderId="0" xfId="0" applyFont="1" applyFill="1"/>
    <xf numFmtId="3" fontId="0" fillId="0" borderId="0" xfId="0" applyNumberFormat="1"/>
    <xf numFmtId="0" fontId="2" fillId="2" borderId="0" xfId="0" applyFont="1" applyFill="1" applyBorder="1"/>
    <xf numFmtId="0" fontId="12" fillId="4" borderId="0" xfId="6" applyFill="1"/>
    <xf numFmtId="0" fontId="2" fillId="0" borderId="0" xfId="0" applyFont="1" applyFill="1" applyAlignment="1">
      <alignment horizontal="left"/>
    </xf>
    <xf numFmtId="0" fontId="28" fillId="0" borderId="0" xfId="0" applyFont="1"/>
    <xf numFmtId="0" fontId="0" fillId="4" borderId="10" xfId="0" applyFill="1" applyBorder="1" applyAlignment="1"/>
    <xf numFmtId="0" fontId="0" fillId="4" borderId="12" xfId="0" applyFill="1" applyBorder="1" applyAlignment="1"/>
    <xf numFmtId="0" fontId="0" fillId="4" borderId="11" xfId="0" applyFill="1" applyBorder="1" applyAlignment="1"/>
    <xf numFmtId="0" fontId="0" fillId="4" borderId="6" xfId="0" applyFont="1" applyFill="1" applyBorder="1" applyAlignment="1">
      <alignment horizontal="right" vertical="center"/>
    </xf>
    <xf numFmtId="0" fontId="0" fillId="4" borderId="7" xfId="0" applyFont="1" applyFill="1" applyBorder="1" applyAlignment="1">
      <alignment horizontal="right" vertical="center" wrapText="1"/>
    </xf>
    <xf numFmtId="0" fontId="2" fillId="4" borderId="12" xfId="0" applyFont="1" applyFill="1" applyBorder="1" applyAlignment="1">
      <alignment vertical="center" wrapText="1"/>
    </xf>
    <xf numFmtId="3" fontId="0" fillId="4" borderId="8" xfId="0" applyNumberFormat="1" applyFont="1" applyFill="1" applyBorder="1" applyAlignment="1">
      <alignment horizontal="right" vertical="center"/>
    </xf>
    <xf numFmtId="166" fontId="0" fillId="4" borderId="9" xfId="0" applyNumberFormat="1" applyFill="1" applyBorder="1" applyAlignment="1">
      <alignment horizontal="right" vertical="center"/>
    </xf>
    <xf numFmtId="0" fontId="0" fillId="4" borderId="12" xfId="0" applyFill="1" applyBorder="1" applyAlignment="1">
      <alignment vertical="center" wrapText="1"/>
    </xf>
    <xf numFmtId="3" fontId="0" fillId="4" borderId="8" xfId="0" applyNumberFormat="1" applyFill="1" applyBorder="1" applyAlignment="1">
      <alignment vertical="center"/>
    </xf>
    <xf numFmtId="166" fontId="6" fillId="4" borderId="9" xfId="1" applyNumberFormat="1" applyFont="1" applyFill="1" applyBorder="1" applyAlignment="1">
      <alignment horizontal="right" vertical="center" wrapText="1"/>
    </xf>
    <xf numFmtId="166" fontId="0" fillId="4" borderId="9" xfId="1" applyNumberFormat="1" applyFont="1" applyFill="1" applyBorder="1" applyAlignment="1">
      <alignment horizontal="right" vertical="center"/>
    </xf>
    <xf numFmtId="166" fontId="6" fillId="4" borderId="9" xfId="1" applyNumberFormat="1" applyFont="1" applyFill="1" applyBorder="1" applyAlignment="1">
      <alignment horizontal="right" vertical="center"/>
    </xf>
    <xf numFmtId="0" fontId="0" fillId="4" borderId="11" xfId="0" applyFill="1" applyBorder="1" applyAlignment="1">
      <alignment vertical="center" wrapText="1"/>
    </xf>
    <xf numFmtId="3" fontId="0" fillId="4" borderId="6" xfId="0" applyNumberFormat="1" applyFill="1" applyBorder="1" applyAlignment="1">
      <alignment vertical="center"/>
    </xf>
    <xf numFmtId="166" fontId="0" fillId="4" borderId="7" xfId="1" applyNumberFormat="1" applyFont="1" applyFill="1" applyBorder="1" applyAlignment="1">
      <alignment horizontal="right" vertical="center"/>
    </xf>
    <xf numFmtId="0" fontId="2" fillId="4" borderId="10" xfId="0" applyFont="1" applyFill="1" applyBorder="1" applyAlignment="1">
      <alignment vertical="center" wrapText="1"/>
    </xf>
    <xf numFmtId="3" fontId="0" fillId="4" borderId="3" xfId="0" applyNumberFormat="1" applyFont="1" applyFill="1" applyBorder="1" applyAlignment="1">
      <alignment horizontal="right" vertical="center"/>
    </xf>
    <xf numFmtId="166" fontId="0" fillId="4" borderId="4" xfId="0" applyNumberFormat="1" applyFill="1" applyBorder="1" applyAlignment="1">
      <alignment horizontal="right" vertical="center"/>
    </xf>
    <xf numFmtId="0" fontId="0" fillId="4" borderId="8" xfId="0" applyNumberFormat="1" applyFill="1" applyBorder="1" applyAlignment="1">
      <alignment horizontal="right" vertical="center"/>
    </xf>
    <xf numFmtId="3" fontId="0" fillId="4" borderId="8" xfId="0" applyNumberFormat="1" applyFill="1" applyBorder="1" applyAlignment="1">
      <alignment horizontal="right" vertical="center"/>
    </xf>
    <xf numFmtId="3" fontId="0" fillId="4" borderId="6" xfId="0" applyNumberFormat="1" applyFill="1" applyBorder="1"/>
    <xf numFmtId="166" fontId="0" fillId="4" borderId="2" xfId="1" applyNumberFormat="1" applyFont="1" applyFill="1" applyBorder="1" applyAlignment="1">
      <alignment horizontal="right" vertical="center"/>
    </xf>
    <xf numFmtId="0" fontId="0" fillId="4" borderId="3" xfId="0" applyFill="1" applyBorder="1"/>
    <xf numFmtId="0" fontId="0" fillId="4" borderId="4" xfId="0" applyFill="1" applyBorder="1"/>
    <xf numFmtId="0" fontId="0" fillId="4" borderId="6" xfId="0" applyFill="1" applyBorder="1"/>
    <xf numFmtId="0" fontId="0" fillId="4" borderId="7" xfId="0" applyFill="1" applyBorder="1"/>
    <xf numFmtId="185" fontId="0" fillId="4" borderId="3" xfId="1" applyNumberFormat="1" applyFont="1" applyFill="1" applyBorder="1" applyAlignment="1">
      <alignment vertical="center"/>
    </xf>
    <xf numFmtId="166" fontId="0" fillId="4" borderId="4" xfId="1" applyNumberFormat="1" applyFont="1" applyFill="1" applyBorder="1" applyAlignment="1">
      <alignment vertical="center"/>
    </xf>
    <xf numFmtId="0" fontId="0" fillId="4" borderId="9" xfId="0" applyFill="1" applyBorder="1" applyAlignment="1">
      <alignment vertical="center" wrapText="1"/>
    </xf>
    <xf numFmtId="185" fontId="6" fillId="4" borderId="0" xfId="0" applyNumberFormat="1" applyFont="1" applyFill="1" applyBorder="1" applyAlignment="1">
      <alignment vertical="center"/>
    </xf>
    <xf numFmtId="166" fontId="6" fillId="4" borderId="9" xfId="0" applyNumberFormat="1" applyFont="1" applyFill="1" applyBorder="1" applyAlignment="1">
      <alignment vertical="center"/>
    </xf>
    <xf numFmtId="185" fontId="0" fillId="4" borderId="0" xfId="0" applyNumberFormat="1" applyFont="1" applyFill="1" applyBorder="1" applyAlignment="1">
      <alignment vertical="center"/>
    </xf>
    <xf numFmtId="166" fontId="0" fillId="4" borderId="9" xfId="0" applyNumberFormat="1" applyFont="1" applyFill="1" applyBorder="1" applyAlignment="1">
      <alignment vertical="center"/>
    </xf>
    <xf numFmtId="3" fontId="6" fillId="4" borderId="0" xfId="0" applyNumberFormat="1" applyFont="1" applyFill="1" applyBorder="1" applyAlignment="1">
      <alignment vertical="center"/>
    </xf>
    <xf numFmtId="3" fontId="6" fillId="4" borderId="0" xfId="3" applyNumberFormat="1" applyFont="1" applyFill="1" applyBorder="1" applyAlignment="1">
      <alignment vertical="center"/>
    </xf>
    <xf numFmtId="0" fontId="0" fillId="4" borderId="7" xfId="0" applyFill="1" applyBorder="1" applyAlignment="1">
      <alignment vertical="center" wrapText="1"/>
    </xf>
    <xf numFmtId="3" fontId="6" fillId="4" borderId="8" xfId="0" applyNumberFormat="1" applyFont="1" applyFill="1" applyBorder="1" applyAlignment="1">
      <alignment vertical="center"/>
    </xf>
    <xf numFmtId="3" fontId="6" fillId="4" borderId="8" xfId="2" applyNumberFormat="1" applyFont="1" applyFill="1" applyBorder="1" applyAlignment="1">
      <alignment vertical="center"/>
    </xf>
    <xf numFmtId="3" fontId="6" fillId="4" borderId="0" xfId="2" applyNumberFormat="1" applyFont="1" applyFill="1" applyBorder="1" applyAlignment="1">
      <alignment vertical="center"/>
    </xf>
    <xf numFmtId="167" fontId="6" fillId="4" borderId="8" xfId="2" quotePrefix="1" applyNumberFormat="1" applyFont="1" applyFill="1" applyBorder="1" applyAlignment="1">
      <alignment vertical="center"/>
    </xf>
    <xf numFmtId="167" fontId="6" fillId="4" borderId="0" xfId="2" quotePrefix="1" applyNumberFormat="1" applyFont="1" applyFill="1" applyBorder="1" applyAlignment="1">
      <alignment vertical="center"/>
    </xf>
    <xf numFmtId="3" fontId="0" fillId="4" borderId="0" xfId="0" applyNumberFormat="1" applyFont="1" applyFill="1" applyBorder="1" applyAlignment="1">
      <alignment vertical="center"/>
    </xf>
    <xf numFmtId="3" fontId="6" fillId="4" borderId="8" xfId="3" applyNumberFormat="1" applyFont="1" applyFill="1" applyBorder="1" applyAlignment="1">
      <alignment vertical="center"/>
    </xf>
    <xf numFmtId="3" fontId="6" fillId="4" borderId="0" xfId="12" applyNumberFormat="1" applyFont="1" applyFill="1" applyBorder="1" applyAlignment="1">
      <alignment vertical="center"/>
    </xf>
    <xf numFmtId="0" fontId="0" fillId="4" borderId="8" xfId="0" applyFill="1" applyBorder="1" applyAlignment="1">
      <alignment vertical="center" wrapText="1"/>
    </xf>
    <xf numFmtId="0" fontId="0" fillId="4" borderId="14" xfId="0" applyFill="1" applyBorder="1" applyAlignment="1">
      <alignment vertical="center" wrapText="1"/>
    </xf>
    <xf numFmtId="167" fontId="6" fillId="4" borderId="14" xfId="2" quotePrefix="1" applyNumberFormat="1" applyFont="1" applyFill="1" applyBorder="1" applyAlignment="1">
      <alignment vertical="center"/>
    </xf>
    <xf numFmtId="166" fontId="6" fillId="4" borderId="15" xfId="0" applyNumberFormat="1" applyFont="1" applyFill="1" applyBorder="1" applyAlignment="1">
      <alignment vertical="center"/>
    </xf>
    <xf numFmtId="167" fontId="6" fillId="4" borderId="16" xfId="2" quotePrefix="1" applyNumberFormat="1" applyFont="1" applyFill="1" applyBorder="1" applyAlignment="1">
      <alignment vertical="center"/>
    </xf>
    <xf numFmtId="0" fontId="0" fillId="4" borderId="12" xfId="0" applyFill="1" applyBorder="1" applyAlignment="1">
      <alignment wrapText="1"/>
    </xf>
    <xf numFmtId="185" fontId="0" fillId="4" borderId="8" xfId="1" applyNumberFormat="1" applyFont="1" applyFill="1" applyBorder="1" applyAlignment="1">
      <alignment vertical="center"/>
    </xf>
    <xf numFmtId="166" fontId="0" fillId="4" borderId="9" xfId="1" applyNumberFormat="1" applyFont="1" applyFill="1" applyBorder="1" applyAlignment="1">
      <alignment vertical="center"/>
    </xf>
    <xf numFmtId="0" fontId="0" fillId="4" borderId="6" xfId="0" applyFill="1" applyBorder="1" applyAlignment="1">
      <alignment vertical="center" wrapText="1"/>
    </xf>
    <xf numFmtId="3" fontId="6" fillId="4" borderId="8" xfId="0" applyNumberFormat="1" applyFont="1" applyFill="1" applyBorder="1" applyAlignment="1">
      <alignment horizontal="right" vertical="center"/>
    </xf>
    <xf numFmtId="168" fontId="6" fillId="4" borderId="8" xfId="0" applyNumberFormat="1" applyFont="1" applyFill="1" applyBorder="1" applyAlignment="1">
      <alignment horizontal="right" vertical="center"/>
    </xf>
    <xf numFmtId="168" fontId="6" fillId="4" borderId="8" xfId="8" applyNumberFormat="1" applyFont="1" applyFill="1" applyBorder="1" applyAlignment="1">
      <alignment horizontal="right" vertical="center"/>
    </xf>
    <xf numFmtId="0" fontId="0" fillId="4" borderId="0" xfId="0" applyFill="1" applyBorder="1"/>
    <xf numFmtId="0" fontId="0" fillId="4" borderId="8" xfId="0" applyFill="1" applyBorder="1"/>
    <xf numFmtId="3" fontId="0" fillId="4" borderId="8" xfId="4" applyNumberFormat="1" applyFont="1" applyFill="1" applyBorder="1" applyAlignment="1">
      <alignment horizontal="right" vertical="center"/>
    </xf>
    <xf numFmtId="3" fontId="6" fillId="4" borderId="8" xfId="3" applyNumberFormat="1" applyFont="1" applyFill="1" applyBorder="1" applyAlignment="1">
      <alignment horizontal="right" vertical="center"/>
    </xf>
    <xf numFmtId="168" fontId="6" fillId="4" borderId="6" xfId="0" applyNumberFormat="1" applyFont="1" applyFill="1" applyBorder="1" applyAlignment="1">
      <alignment horizontal="right" vertical="center"/>
    </xf>
    <xf numFmtId="168" fontId="6" fillId="4" borderId="6" xfId="8" applyNumberFormat="1" applyFont="1" applyFill="1" applyBorder="1" applyAlignment="1">
      <alignment horizontal="right" vertical="center"/>
    </xf>
    <xf numFmtId="0" fontId="0" fillId="4" borderId="2" xfId="0" applyFill="1" applyBorder="1"/>
    <xf numFmtId="0" fontId="0" fillId="4" borderId="8" xfId="0" applyFont="1" applyFill="1" applyBorder="1" applyAlignment="1">
      <alignment horizontal="right" vertical="center"/>
    </xf>
    <xf numFmtId="0" fontId="0" fillId="4" borderId="0" xfId="0" applyFont="1" applyFill="1" applyBorder="1" applyAlignment="1">
      <alignment horizontal="right" vertical="center" wrapText="1"/>
    </xf>
    <xf numFmtId="166" fontId="0" fillId="4" borderId="5" xfId="1" applyNumberFormat="1" applyFont="1" applyFill="1" applyBorder="1" applyAlignment="1">
      <alignment horizontal="right" vertical="center"/>
    </xf>
    <xf numFmtId="166" fontId="0" fillId="4" borderId="4" xfId="1" applyNumberFormat="1" applyFont="1" applyFill="1" applyBorder="1" applyAlignment="1">
      <alignment horizontal="right" vertical="center"/>
    </xf>
    <xf numFmtId="0" fontId="0" fillId="4" borderId="3" xfId="0" applyFill="1" applyBorder="1" applyAlignment="1">
      <alignment vertical="center" wrapText="1"/>
    </xf>
    <xf numFmtId="168" fontId="6" fillId="4" borderId="2" xfId="0" applyNumberFormat="1" applyFont="1" applyFill="1" applyBorder="1" applyAlignment="1">
      <alignment horizontal="right" vertical="center"/>
    </xf>
    <xf numFmtId="168" fontId="6" fillId="4" borderId="2" xfId="8" applyNumberFormat="1" applyFont="1" applyFill="1" applyBorder="1" applyAlignment="1">
      <alignment horizontal="right" vertical="center"/>
    </xf>
    <xf numFmtId="0" fontId="0" fillId="4" borderId="8" xfId="0" applyFill="1" applyBorder="1" applyAlignment="1">
      <alignment horizontal="left" vertical="center" wrapText="1"/>
    </xf>
    <xf numFmtId="0" fontId="0" fillId="4" borderId="0" xfId="0" applyFill="1" applyBorder="1" applyAlignment="1">
      <alignment horizontal="left" vertical="center" wrapText="1"/>
    </xf>
    <xf numFmtId="0" fontId="0" fillId="0" borderId="1" xfId="0" applyBorder="1"/>
    <xf numFmtId="0" fontId="2" fillId="4" borderId="9" xfId="0" applyFont="1" applyFill="1" applyBorder="1" applyAlignment="1">
      <alignment wrapText="1"/>
    </xf>
    <xf numFmtId="0" fontId="2" fillId="4" borderId="10" xfId="0" applyFont="1" applyFill="1" applyBorder="1" applyAlignment="1">
      <alignment wrapText="1"/>
    </xf>
    <xf numFmtId="0" fontId="2" fillId="4" borderId="12" xfId="0" applyFont="1" applyFill="1" applyBorder="1" applyAlignment="1">
      <alignment wrapText="1"/>
    </xf>
    <xf numFmtId="0" fontId="0" fillId="4" borderId="13" xfId="0" applyFill="1" applyBorder="1" applyAlignment="1">
      <alignment vertical="center" wrapText="1"/>
    </xf>
    <xf numFmtId="0" fontId="0" fillId="4" borderId="0" xfId="0" applyFill="1" applyBorder="1" applyAlignment="1">
      <alignment vertical="center" wrapText="1"/>
    </xf>
    <xf numFmtId="168" fontId="6" fillId="4" borderId="0" xfId="0" applyNumberFormat="1" applyFont="1" applyFill="1" applyBorder="1" applyAlignment="1">
      <alignment horizontal="right" vertical="center"/>
    </xf>
    <xf numFmtId="0" fontId="2" fillId="4" borderId="8" xfId="0" applyFont="1" applyFill="1" applyBorder="1" applyAlignment="1">
      <alignment vertical="center" wrapText="1"/>
    </xf>
    <xf numFmtId="1" fontId="6" fillId="4" borderId="8" xfId="0" applyNumberFormat="1" applyFont="1" applyFill="1" applyBorder="1" applyAlignment="1">
      <alignment horizontal="right" vertical="center"/>
    </xf>
    <xf numFmtId="168" fontId="6" fillId="4" borderId="0" xfId="8" applyNumberFormat="1" applyFont="1" applyFill="1" applyBorder="1" applyAlignment="1">
      <alignment horizontal="right" vertical="center"/>
    </xf>
    <xf numFmtId="166" fontId="6" fillId="4" borderId="0" xfId="1" applyNumberFormat="1" applyFont="1" applyFill="1" applyBorder="1" applyAlignment="1">
      <alignment horizontal="right" vertical="center"/>
    </xf>
    <xf numFmtId="3" fontId="0" fillId="4" borderId="5" xfId="0" applyNumberFormat="1" applyFont="1" applyFill="1" applyBorder="1" applyAlignment="1">
      <alignment horizontal="right" vertical="center"/>
    </xf>
    <xf numFmtId="166" fontId="0" fillId="4" borderId="0" xfId="1" applyNumberFormat="1" applyFont="1" applyFill="1" applyBorder="1" applyAlignment="1">
      <alignment horizontal="right" vertical="center"/>
    </xf>
    <xf numFmtId="3" fontId="0" fillId="4" borderId="3" xfId="0" applyNumberFormat="1" applyFont="1" applyFill="1" applyBorder="1" applyAlignment="1">
      <alignment vertical="center"/>
    </xf>
    <xf numFmtId="3" fontId="0" fillId="4" borderId="5" xfId="0" applyNumberFormat="1" applyFont="1" applyFill="1" applyBorder="1" applyAlignment="1">
      <alignment vertical="center"/>
    </xf>
    <xf numFmtId="3" fontId="6" fillId="4" borderId="6" xfId="0" applyNumberFormat="1" applyFont="1" applyFill="1" applyBorder="1" applyAlignment="1">
      <alignment horizontal="right" vertical="center"/>
    </xf>
    <xf numFmtId="2" fontId="0" fillId="0" borderId="5" xfId="1" applyNumberFormat="1" applyFont="1" applyFill="1" applyBorder="1" applyAlignment="1">
      <alignment horizontal="right" vertical="center"/>
    </xf>
    <xf numFmtId="0" fontId="0" fillId="4" borderId="2" xfId="0" applyFont="1" applyFill="1" applyBorder="1" applyAlignment="1">
      <alignment horizontal="right" vertical="center" wrapText="1"/>
    </xf>
    <xf numFmtId="0" fontId="2" fillId="4" borderId="5" xfId="0" applyFont="1" applyFill="1" applyBorder="1" applyAlignment="1">
      <alignment horizontal="left" vertical="center" wrapText="1"/>
    </xf>
    <xf numFmtId="166" fontId="0" fillId="4" borderId="9" xfId="0" applyNumberFormat="1" applyFont="1" applyFill="1" applyBorder="1" applyAlignment="1">
      <alignment horizontal="right" vertical="center" wrapText="1"/>
    </xf>
    <xf numFmtId="3" fontId="0" fillId="4" borderId="0" xfId="0" applyNumberFormat="1" applyFont="1" applyFill="1" applyBorder="1" applyAlignment="1">
      <alignment horizontal="right" vertical="center"/>
    </xf>
    <xf numFmtId="166" fontId="0" fillId="4" borderId="4" xfId="0" applyNumberFormat="1" applyFont="1" applyFill="1" applyBorder="1" applyAlignment="1">
      <alignment horizontal="right" vertical="center" wrapText="1"/>
    </xf>
    <xf numFmtId="3" fontId="6" fillId="4" borderId="2" xfId="3" applyNumberFormat="1" applyFont="1" applyFill="1" applyBorder="1" applyAlignment="1">
      <alignment horizontal="right" vertical="center"/>
    </xf>
    <xf numFmtId="166" fontId="6" fillId="4" borderId="2" xfId="1" applyNumberFormat="1" applyFont="1" applyFill="1" applyBorder="1" applyAlignment="1">
      <alignment horizontal="right" vertical="center"/>
    </xf>
    <xf numFmtId="3" fontId="6" fillId="4" borderId="2" xfId="0" applyNumberFormat="1" applyFont="1" applyFill="1" applyBorder="1" applyAlignment="1">
      <alignment horizontal="right" vertical="center"/>
    </xf>
    <xf numFmtId="3" fontId="6" fillId="4" borderId="2" xfId="8" applyNumberFormat="1" applyFont="1" applyFill="1" applyBorder="1" applyAlignment="1">
      <alignment horizontal="right" vertical="center"/>
    </xf>
    <xf numFmtId="166" fontId="6" fillId="4" borderId="7" xfId="1" applyNumberFormat="1" applyFont="1" applyFill="1" applyBorder="1" applyAlignment="1">
      <alignment horizontal="right" vertical="center"/>
    </xf>
    <xf numFmtId="3" fontId="0" fillId="4" borderId="3" xfId="0" applyNumberFormat="1" applyFill="1" applyBorder="1" applyAlignment="1">
      <alignment vertical="center"/>
    </xf>
    <xf numFmtId="3" fontId="6" fillId="4" borderId="8" xfId="8" applyNumberFormat="1" applyFont="1" applyFill="1" applyBorder="1" applyAlignment="1">
      <alignment horizontal="right" vertical="center"/>
    </xf>
    <xf numFmtId="3" fontId="0" fillId="4" borderId="2" xfId="1" applyNumberFormat="1" applyFont="1" applyFill="1" applyBorder="1" applyAlignment="1">
      <alignment horizontal="right" vertical="center"/>
    </xf>
    <xf numFmtId="0" fontId="2" fillId="4" borderId="3" xfId="0" applyFont="1" applyFill="1" applyBorder="1" applyAlignment="1">
      <alignment horizontal="left" vertical="center" wrapText="1"/>
    </xf>
    <xf numFmtId="3" fontId="6" fillId="4" borderId="0" xfId="0" applyNumberFormat="1" applyFont="1" applyFill="1" applyBorder="1" applyAlignment="1">
      <alignment horizontal="right" vertical="center"/>
    </xf>
    <xf numFmtId="3" fontId="6" fillId="4" borderId="0" xfId="8" applyNumberFormat="1" applyFont="1" applyFill="1" applyBorder="1" applyAlignment="1">
      <alignment horizontal="right" vertical="center"/>
    </xf>
    <xf numFmtId="0" fontId="0" fillId="4" borderId="6" xfId="0" applyFill="1" applyBorder="1" applyAlignment="1">
      <alignment horizontal="left" vertical="center" wrapText="1"/>
    </xf>
    <xf numFmtId="0" fontId="2" fillId="4" borderId="10" xfId="0" applyFont="1" applyFill="1" applyBorder="1" applyAlignment="1">
      <alignment vertical="center"/>
    </xf>
    <xf numFmtId="0" fontId="0" fillId="4" borderId="12" xfId="0" applyFont="1" applyFill="1" applyBorder="1" applyAlignment="1">
      <alignment horizontal="right" vertical="center"/>
    </xf>
    <xf numFmtId="3" fontId="0" fillId="4" borderId="10" xfId="0" applyNumberFormat="1" applyFill="1" applyBorder="1"/>
    <xf numFmtId="3" fontId="0" fillId="4" borderId="5" xfId="0" applyNumberFormat="1" applyFill="1" applyBorder="1"/>
    <xf numFmtId="3" fontId="0" fillId="4" borderId="4" xfId="0" applyNumberFormat="1" applyFill="1" applyBorder="1"/>
    <xf numFmtId="3" fontId="0" fillId="4" borderId="11" xfId="0" applyNumberFormat="1" applyFill="1" applyBorder="1"/>
    <xf numFmtId="3" fontId="0" fillId="4" borderId="2" xfId="0" applyNumberFormat="1" applyFill="1" applyBorder="1"/>
    <xf numFmtId="3" fontId="0" fillId="4" borderId="7" xfId="0" applyNumberFormat="1" applyFill="1" applyBorder="1"/>
    <xf numFmtId="3" fontId="0" fillId="4" borderId="12" xfId="0" applyNumberFormat="1" applyFill="1" applyBorder="1"/>
    <xf numFmtId="3" fontId="0" fillId="4" borderId="0" xfId="0" applyNumberFormat="1" applyFill="1" applyBorder="1"/>
    <xf numFmtId="3" fontId="0" fillId="4" borderId="9" xfId="0" applyNumberFormat="1" applyFill="1" applyBorder="1"/>
    <xf numFmtId="0" fontId="0" fillId="4" borderId="8" xfId="0" applyFill="1" applyBorder="1" applyAlignment="1">
      <alignment horizontal="right" vertical="center" wrapText="1"/>
    </xf>
    <xf numFmtId="3" fontId="6" fillId="4" borderId="10" xfId="0" applyNumberFormat="1" applyFont="1" applyFill="1" applyBorder="1"/>
    <xf numFmtId="3" fontId="0" fillId="4" borderId="11" xfId="0" applyNumberFormat="1" applyFont="1" applyFill="1" applyBorder="1"/>
    <xf numFmtId="3" fontId="0" fillId="4" borderId="13" xfId="0" applyNumberFormat="1" applyFont="1" applyFill="1" applyBorder="1"/>
    <xf numFmtId="3" fontId="6" fillId="4" borderId="12" xfId="0" applyNumberFormat="1" applyFont="1" applyFill="1" applyBorder="1"/>
    <xf numFmtId="3" fontId="0" fillId="4" borderId="7" xfId="0" applyNumberFormat="1" applyFont="1" applyFill="1" applyBorder="1"/>
    <xf numFmtId="0" fontId="0" fillId="4" borderId="9" xfId="0" applyFill="1" applyBorder="1" applyAlignment="1">
      <alignment horizontal="right" vertical="center" wrapText="1"/>
    </xf>
    <xf numFmtId="3" fontId="25" fillId="4" borderId="3" xfId="0" applyNumberFormat="1" applyFont="1" applyFill="1" applyBorder="1" applyAlignment="1">
      <alignment horizontal="right" vertical="center"/>
    </xf>
    <xf numFmtId="166" fontId="6" fillId="4" borderId="4" xfId="3" applyNumberFormat="1" applyFont="1" applyFill="1" applyBorder="1" applyAlignment="1">
      <alignment horizontal="right" vertical="center"/>
    </xf>
    <xf numFmtId="3" fontId="25" fillId="4" borderId="5" xfId="0" applyNumberFormat="1" applyFont="1" applyFill="1" applyBorder="1" applyAlignment="1">
      <alignment horizontal="right" vertical="center"/>
    </xf>
    <xf numFmtId="3" fontId="25" fillId="4" borderId="8" xfId="0" applyNumberFormat="1" applyFont="1" applyFill="1" applyBorder="1" applyAlignment="1">
      <alignment horizontal="right" vertical="center"/>
    </xf>
    <xf numFmtId="166" fontId="6" fillId="4" borderId="9" xfId="0" applyNumberFormat="1" applyFont="1" applyFill="1" applyBorder="1" applyAlignment="1">
      <alignment horizontal="right" vertical="center"/>
    </xf>
    <xf numFmtId="183" fontId="6" fillId="4" borderId="0" xfId="0" applyNumberFormat="1" applyFont="1" applyFill="1" applyBorder="1" applyAlignment="1">
      <alignment horizontal="right" vertical="center"/>
    </xf>
    <xf numFmtId="183" fontId="6" fillId="4" borderId="9" xfId="0" applyNumberFormat="1" applyFont="1" applyFill="1" applyBorder="1" applyAlignment="1">
      <alignment horizontal="right" vertical="center"/>
    </xf>
    <xf numFmtId="183" fontId="6" fillId="4" borderId="8" xfId="0" applyNumberFormat="1" applyFont="1" applyFill="1" applyBorder="1" applyAlignment="1">
      <alignment horizontal="right" vertical="center"/>
    </xf>
    <xf numFmtId="165" fontId="25" fillId="4" borderId="8" xfId="0" applyNumberFormat="1" applyFont="1" applyFill="1" applyBorder="1" applyAlignment="1">
      <alignment horizontal="right" vertical="center"/>
    </xf>
    <xf numFmtId="165" fontId="6" fillId="4" borderId="9" xfId="0" applyNumberFormat="1" applyFont="1" applyFill="1" applyBorder="1" applyAlignment="1">
      <alignment horizontal="right" vertical="center"/>
    </xf>
    <xf numFmtId="166" fontId="6" fillId="4" borderId="8" xfId="2" applyNumberFormat="1" applyFont="1" applyFill="1" applyBorder="1" applyAlignment="1">
      <alignment horizontal="right" vertical="center"/>
    </xf>
    <xf numFmtId="166" fontId="6" fillId="4" borderId="5" xfId="3" applyNumberFormat="1" applyFont="1" applyFill="1" applyBorder="1" applyAlignment="1">
      <alignment horizontal="right" vertical="center"/>
    </xf>
    <xf numFmtId="166" fontId="0" fillId="4" borderId="6" xfId="0" applyNumberFormat="1" applyFill="1" applyBorder="1" applyAlignment="1">
      <alignment horizontal="right" vertical="center"/>
    </xf>
    <xf numFmtId="166" fontId="6" fillId="4" borderId="7" xfId="0" applyNumberFormat="1" applyFont="1" applyFill="1" applyBorder="1" applyAlignment="1">
      <alignment horizontal="right" vertical="center"/>
    </xf>
    <xf numFmtId="166" fontId="6" fillId="4" borderId="6" xfId="2" applyNumberFormat="1" applyFont="1" applyFill="1" applyBorder="1" applyAlignment="1">
      <alignment horizontal="right" vertical="center"/>
    </xf>
    <xf numFmtId="0" fontId="0" fillId="4" borderId="0" xfId="0" applyFill="1" applyBorder="1" applyAlignment="1">
      <alignment horizontal="right" vertical="center" wrapText="1"/>
    </xf>
    <xf numFmtId="3" fontId="25" fillId="4" borderId="0" xfId="0" applyNumberFormat="1" applyFont="1" applyFill="1" applyBorder="1" applyAlignment="1">
      <alignment horizontal="right" vertical="center"/>
    </xf>
    <xf numFmtId="166" fontId="6" fillId="4" borderId="0" xfId="0" applyNumberFormat="1" applyFont="1" applyFill="1" applyBorder="1" applyAlignment="1">
      <alignment horizontal="right" vertical="center"/>
    </xf>
    <xf numFmtId="0" fontId="0" fillId="0" borderId="0" xfId="0" applyFill="1" applyBorder="1"/>
    <xf numFmtId="0" fontId="0" fillId="4" borderId="0" xfId="0" applyFill="1" applyAlignment="1">
      <alignment horizontal="right" vertical="center" wrapText="1"/>
    </xf>
    <xf numFmtId="0" fontId="0" fillId="4" borderId="0" xfId="0" applyFill="1" applyAlignment="1">
      <alignment wrapText="1"/>
    </xf>
    <xf numFmtId="3" fontId="25" fillId="4" borderId="0" xfId="0" applyNumberFormat="1" applyFont="1" applyFill="1" applyAlignment="1">
      <alignment horizontal="right" vertical="center"/>
    </xf>
    <xf numFmtId="166" fontId="6" fillId="4" borderId="0" xfId="0" applyNumberFormat="1" applyFont="1" applyFill="1" applyAlignment="1">
      <alignment horizontal="right" vertical="center"/>
    </xf>
    <xf numFmtId="165" fontId="25" fillId="4" borderId="0" xfId="0" applyNumberFormat="1" applyFont="1" applyFill="1" applyAlignment="1">
      <alignment horizontal="right" vertical="center"/>
    </xf>
    <xf numFmtId="183" fontId="25" fillId="4" borderId="8" xfId="0" applyNumberFormat="1" applyFont="1" applyFill="1" applyBorder="1" applyAlignment="1">
      <alignment horizontal="right" vertical="center"/>
    </xf>
    <xf numFmtId="183" fontId="25" fillId="4" borderId="0" xfId="0" applyNumberFormat="1" applyFont="1" applyFill="1" applyAlignment="1">
      <alignment horizontal="right" vertical="center"/>
    </xf>
    <xf numFmtId="183" fontId="6" fillId="4" borderId="0" xfId="0" applyNumberFormat="1" applyFont="1" applyFill="1" applyAlignment="1">
      <alignment horizontal="right" vertical="center"/>
    </xf>
    <xf numFmtId="0" fontId="0" fillId="4" borderId="6" xfId="0" applyFill="1" applyBorder="1" applyAlignment="1">
      <alignment horizontal="right" vertical="center"/>
    </xf>
    <xf numFmtId="0" fontId="0" fillId="4" borderId="2" xfId="0" applyFill="1" applyBorder="1" applyAlignment="1">
      <alignment horizontal="right" vertical="center" wrapText="1"/>
    </xf>
    <xf numFmtId="0" fontId="0" fillId="4" borderId="7" xfId="0" applyFill="1" applyBorder="1" applyAlignment="1">
      <alignment horizontal="right" vertical="center" wrapText="1"/>
    </xf>
    <xf numFmtId="165" fontId="1" fillId="4" borderId="9" xfId="4" applyNumberFormat="1" applyFont="1" applyFill="1" applyBorder="1" applyAlignment="1">
      <alignment horizontal="right" vertical="center"/>
    </xf>
    <xf numFmtId="3" fontId="1" fillId="4" borderId="8" xfId="41" applyNumberFormat="1" applyFont="1" applyFill="1" applyBorder="1" applyAlignment="1">
      <alignment horizontal="right" vertical="center"/>
    </xf>
    <xf numFmtId="3" fontId="6" fillId="4" borderId="8" xfId="5" applyNumberFormat="1" applyFont="1" applyFill="1" applyBorder="1" applyAlignment="1">
      <alignment horizontal="right" vertical="center"/>
    </xf>
    <xf numFmtId="166" fontId="0" fillId="4" borderId="7" xfId="1" applyNumberFormat="1" applyFont="1" applyFill="1" applyBorder="1" applyAlignment="1">
      <alignment vertical="center"/>
    </xf>
    <xf numFmtId="3" fontId="1" fillId="4" borderId="6" xfId="4" applyNumberFormat="1" applyFont="1" applyFill="1" applyBorder="1" applyAlignment="1">
      <alignment horizontal="right" vertical="center"/>
    </xf>
    <xf numFmtId="3" fontId="1" fillId="4" borderId="2" xfId="41" applyNumberFormat="1" applyFont="1" applyFill="1" applyBorder="1" applyAlignment="1">
      <alignment horizontal="right" vertical="center"/>
    </xf>
    <xf numFmtId="3" fontId="6" fillId="4" borderId="6" xfId="3" applyNumberFormat="1" applyFont="1" applyFill="1" applyBorder="1" applyAlignment="1">
      <alignment horizontal="right" vertical="center"/>
    </xf>
    <xf numFmtId="3" fontId="1" fillId="4" borderId="0" xfId="41" applyNumberFormat="1" applyFont="1" applyFill="1" applyBorder="1" applyAlignment="1">
      <alignment horizontal="right" vertical="center"/>
    </xf>
    <xf numFmtId="165" fontId="2" fillId="4" borderId="4" xfId="4" applyNumberFormat="1" applyFont="1" applyFill="1" applyBorder="1" applyAlignment="1">
      <alignment horizontal="right" vertical="center"/>
    </xf>
    <xf numFmtId="165" fontId="2" fillId="4" borderId="9" xfId="4" applyNumberFormat="1" applyFont="1" applyFill="1" applyBorder="1" applyAlignment="1">
      <alignment horizontal="right" vertical="center"/>
    </xf>
    <xf numFmtId="165" fontId="1" fillId="4" borderId="7" xfId="4" applyNumberFormat="1" applyFont="1" applyFill="1" applyBorder="1" applyAlignment="1">
      <alignment horizontal="right" vertical="center"/>
    </xf>
    <xf numFmtId="0" fontId="2" fillId="4" borderId="11" xfId="0" applyFont="1" applyFill="1" applyBorder="1" applyAlignment="1">
      <alignment wrapText="1"/>
    </xf>
    <xf numFmtId="187" fontId="0" fillId="0" borderId="0" xfId="0" applyNumberFormat="1"/>
    <xf numFmtId="182" fontId="0" fillId="0" borderId="0" xfId="0" applyNumberFormat="1" applyBorder="1" applyAlignment="1">
      <alignment horizontal="center"/>
    </xf>
    <xf numFmtId="0" fontId="6" fillId="0" borderId="0" xfId="2" applyFont="1" applyBorder="1" applyAlignment="1">
      <alignment horizontal="center"/>
    </xf>
    <xf numFmtId="166" fontId="0" fillId="4" borderId="0" xfId="0" applyNumberFormat="1" applyFill="1" applyBorder="1"/>
    <xf numFmtId="166" fontId="0" fillId="4" borderId="7" xfId="0" applyNumberFormat="1" applyFill="1" applyBorder="1"/>
    <xf numFmtId="0" fontId="0" fillId="0" borderId="0" xfId="0" applyBorder="1" applyAlignment="1"/>
    <xf numFmtId="0" fontId="0" fillId="0" borderId="0" xfId="0" applyFill="1" applyBorder="1" applyAlignment="1"/>
    <xf numFmtId="0" fontId="2" fillId="0" borderId="0" xfId="0" applyFont="1" applyFill="1" applyBorder="1" applyAlignment="1">
      <alignment vertical="center" wrapText="1"/>
    </xf>
    <xf numFmtId="3" fontId="0" fillId="0" borderId="0" xfId="0" applyNumberFormat="1" applyFont="1" applyFill="1" applyBorder="1" applyAlignment="1">
      <alignment horizontal="right" vertical="center"/>
    </xf>
    <xf numFmtId="0" fontId="0" fillId="0" borderId="0" xfId="0" applyFill="1" applyBorder="1" applyAlignment="1">
      <alignment vertical="center" wrapText="1"/>
    </xf>
    <xf numFmtId="3" fontId="0" fillId="0" borderId="0" xfId="0" applyNumberFormat="1" applyFill="1" applyBorder="1" applyAlignment="1">
      <alignment vertical="center"/>
    </xf>
    <xf numFmtId="166" fontId="6" fillId="0" borderId="0" xfId="1" applyNumberFormat="1" applyFont="1" applyFill="1" applyBorder="1" applyAlignment="1">
      <alignment horizontal="right" vertical="center" wrapText="1"/>
    </xf>
    <xf numFmtId="166" fontId="0" fillId="0" borderId="0" xfId="1" applyNumberFormat="1" applyFont="1" applyFill="1" applyBorder="1" applyAlignment="1">
      <alignment horizontal="right" vertical="center"/>
    </xf>
    <xf numFmtId="166" fontId="6" fillId="0" borderId="0" xfId="1" applyNumberFormat="1" applyFont="1" applyFill="1" applyBorder="1" applyAlignment="1">
      <alignment horizontal="right" vertical="center"/>
    </xf>
    <xf numFmtId="0" fontId="0" fillId="0" borderId="0" xfId="0" applyFont="1" applyFill="1" applyBorder="1"/>
    <xf numFmtId="1" fontId="6" fillId="0" borderId="0" xfId="12" applyNumberFormat="1" applyFont="1" applyFill="1" applyBorder="1" applyAlignment="1">
      <alignment horizontal="center"/>
    </xf>
    <xf numFmtId="1" fontId="0" fillId="0" borderId="0" xfId="0" applyNumberFormat="1" applyFont="1" applyFill="1" applyBorder="1" applyAlignment="1">
      <alignment horizontal="center"/>
    </xf>
    <xf numFmtId="1" fontId="19" fillId="0" borderId="0" xfId="12" applyNumberFormat="1" applyFont="1" applyFill="1" applyBorder="1" applyAlignment="1">
      <alignment horizontal="center"/>
    </xf>
    <xf numFmtId="1" fontId="0" fillId="0" borderId="0" xfId="0" applyNumberFormat="1" applyFill="1" applyBorder="1" applyAlignment="1">
      <alignment horizontal="center"/>
    </xf>
    <xf numFmtId="186" fontId="19" fillId="0" borderId="0" xfId="12" applyNumberFormat="1" applyFont="1" applyFill="1" applyBorder="1"/>
    <xf numFmtId="3" fontId="6" fillId="0" borderId="0" xfId="12" applyNumberFormat="1" applyFont="1" applyFill="1" applyBorder="1"/>
    <xf numFmtId="3" fontId="0" fillId="0" borderId="0" xfId="0" applyNumberFormat="1" applyFont="1" applyFill="1" applyBorder="1"/>
    <xf numFmtId="0" fontId="0" fillId="0" borderId="0" xfId="0" applyFont="1" applyFill="1" applyBorder="1" applyAlignment="1">
      <alignment wrapText="1"/>
    </xf>
    <xf numFmtId="0" fontId="0" fillId="0" borderId="0" xfId="0" applyFont="1" applyFill="1" applyBorder="1" applyAlignment="1">
      <alignment vertical="center" wrapText="1"/>
    </xf>
    <xf numFmtId="3" fontId="0" fillId="0" borderId="0" xfId="1" applyNumberFormat="1" applyFont="1" applyFill="1" applyBorder="1" applyAlignment="1">
      <alignment vertical="center"/>
    </xf>
    <xf numFmtId="3" fontId="6" fillId="0" borderId="0" xfId="0" applyNumberFormat="1" applyFont="1" applyFill="1" applyBorder="1" applyAlignment="1">
      <alignment horizontal="right" vertical="center"/>
    </xf>
    <xf numFmtId="168" fontId="6" fillId="0" borderId="0" xfId="0" applyNumberFormat="1" applyFont="1" applyFill="1" applyBorder="1" applyAlignment="1">
      <alignment horizontal="right" vertical="center"/>
    </xf>
    <xf numFmtId="168" fontId="6" fillId="0" borderId="0" xfId="8" applyNumberFormat="1" applyFont="1" applyFill="1" applyBorder="1" applyAlignment="1">
      <alignment horizontal="right" vertical="center"/>
    </xf>
    <xf numFmtId="3" fontId="0" fillId="0" borderId="0" xfId="4" applyNumberFormat="1" applyFont="1" applyFill="1" applyBorder="1" applyAlignment="1">
      <alignment horizontal="right" vertical="center"/>
    </xf>
    <xf numFmtId="3" fontId="6" fillId="0" borderId="0" xfId="3" applyNumberFormat="1" applyFont="1" applyFill="1" applyBorder="1" applyAlignment="1">
      <alignment horizontal="right" vertical="center"/>
    </xf>
    <xf numFmtId="3" fontId="0" fillId="0" borderId="0" xfId="1" applyNumberFormat="1" applyFont="1" applyFill="1" applyBorder="1" applyAlignment="1">
      <alignment horizontal="right" vertical="center"/>
    </xf>
    <xf numFmtId="3" fontId="25" fillId="0" borderId="0" xfId="0" applyNumberFormat="1" applyFont="1" applyFill="1" applyBorder="1" applyAlignment="1">
      <alignment horizontal="right" vertical="center"/>
    </xf>
    <xf numFmtId="165" fontId="25" fillId="0" borderId="0" xfId="0" applyNumberFormat="1" applyFont="1" applyFill="1" applyBorder="1" applyAlignment="1">
      <alignment horizontal="right" vertical="center"/>
    </xf>
    <xf numFmtId="166" fontId="6" fillId="0" borderId="0" xfId="2" applyNumberFormat="1" applyFont="1" applyFill="1" applyBorder="1" applyAlignment="1">
      <alignment horizontal="right" vertical="center"/>
    </xf>
    <xf numFmtId="166" fontId="0" fillId="0" borderId="0" xfId="0" applyNumberFormat="1" applyFill="1" applyBorder="1" applyAlignment="1">
      <alignment horizontal="right" vertical="center"/>
    </xf>
    <xf numFmtId="0" fontId="2" fillId="0" borderId="0" xfId="0" applyFont="1"/>
    <xf numFmtId="3" fontId="25" fillId="0" borderId="1" xfId="0" applyNumberFormat="1" applyFont="1" applyBorder="1" applyAlignment="1">
      <alignment horizontal="right" vertical="center"/>
    </xf>
    <xf numFmtId="0" fontId="0" fillId="4" borderId="5" xfId="0" applyFill="1" applyBorder="1" applyAlignment="1">
      <alignment wrapText="1"/>
    </xf>
    <xf numFmtId="3" fontId="0" fillId="4" borderId="3" xfId="0" applyNumberFormat="1" applyFill="1" applyBorder="1" applyAlignment="1">
      <alignment horizontal="right" vertical="center"/>
    </xf>
    <xf numFmtId="3" fontId="6" fillId="4" borderId="3" xfId="2" applyNumberFormat="1" applyFont="1" applyFill="1" applyBorder="1" applyAlignment="1">
      <alignment horizontal="right" vertical="center"/>
    </xf>
    <xf numFmtId="0" fontId="0" fillId="4" borderId="2" xfId="0" applyFill="1" applyBorder="1" applyAlignment="1">
      <alignment wrapText="1"/>
    </xf>
    <xf numFmtId="3" fontId="25" fillId="4" borderId="6" xfId="0" applyNumberFormat="1" applyFont="1" applyFill="1" applyBorder="1" applyAlignment="1">
      <alignment horizontal="right" vertical="center"/>
    </xf>
    <xf numFmtId="166" fontId="6" fillId="4" borderId="9" xfId="3" applyNumberFormat="1" applyFont="1" applyFill="1" applyBorder="1" applyAlignment="1">
      <alignment horizontal="right" vertical="center"/>
    </xf>
    <xf numFmtId="3" fontId="2" fillId="4" borderId="8" xfId="41" applyNumberFormat="1" applyFont="1" applyFill="1" applyBorder="1" applyAlignment="1">
      <alignment horizontal="right" vertical="center"/>
    </xf>
    <xf numFmtId="3" fontId="1" fillId="4" borderId="0" xfId="41" applyNumberFormat="1" applyFont="1" applyFill="1" applyAlignment="1">
      <alignment horizontal="right" vertical="center"/>
    </xf>
    <xf numFmtId="3" fontId="1" fillId="4" borderId="14" xfId="41" applyNumberFormat="1" applyFont="1" applyFill="1" applyBorder="1" applyAlignment="1">
      <alignment horizontal="right" vertical="center"/>
    </xf>
    <xf numFmtId="165" fontId="1" fillId="4" borderId="15" xfId="4" applyNumberFormat="1" applyFont="1" applyFill="1" applyBorder="1" applyAlignment="1">
      <alignment horizontal="right" vertical="center"/>
    </xf>
    <xf numFmtId="3" fontId="1" fillId="4" borderId="16" xfId="41" applyNumberFormat="1" applyFont="1" applyFill="1" applyBorder="1" applyAlignment="1">
      <alignment horizontal="right" vertical="center"/>
    </xf>
    <xf numFmtId="3" fontId="6" fillId="4" borderId="14" xfId="5" applyNumberFormat="1" applyFont="1" applyFill="1" applyBorder="1" applyAlignment="1">
      <alignment horizontal="right" vertical="center"/>
    </xf>
    <xf numFmtId="165" fontId="1" fillId="4" borderId="0" xfId="41" applyNumberFormat="1" applyFont="1" applyFill="1" applyBorder="1" applyAlignment="1">
      <alignment horizontal="right" vertical="center"/>
    </xf>
    <xf numFmtId="3" fontId="6" fillId="4" borderId="6" xfId="5" applyNumberFormat="1" applyFont="1" applyFill="1" applyBorder="1" applyAlignment="1">
      <alignment horizontal="right" vertical="center"/>
    </xf>
    <xf numFmtId="167" fontId="6" fillId="4" borderId="9" xfId="2" quotePrefix="1" applyNumberFormat="1" applyFont="1" applyFill="1" applyBorder="1" applyAlignment="1">
      <alignment vertical="center"/>
    </xf>
    <xf numFmtId="167" fontId="6" fillId="4" borderId="15" xfId="2" quotePrefix="1" applyNumberFormat="1" applyFont="1" applyFill="1" applyBorder="1" applyAlignment="1">
      <alignment vertical="center"/>
    </xf>
    <xf numFmtId="3" fontId="6" fillId="4" borderId="6" xfId="8" applyNumberFormat="1" applyFont="1" applyFill="1" applyBorder="1" applyAlignment="1">
      <alignment horizontal="right" vertical="center"/>
    </xf>
    <xf numFmtId="3" fontId="0" fillId="4" borderId="13" xfId="0" applyNumberFormat="1" applyFill="1" applyBorder="1"/>
    <xf numFmtId="3" fontId="0" fillId="4" borderId="16" xfId="0" applyNumberFormat="1" applyFill="1" applyBorder="1"/>
    <xf numFmtId="3" fontId="0" fillId="4" borderId="15" xfId="0" applyNumberFormat="1" applyFill="1" applyBorder="1"/>
    <xf numFmtId="0" fontId="3" fillId="2" borderId="0" xfId="0" applyFont="1" applyFill="1" applyAlignment="1"/>
    <xf numFmtId="3" fontId="0" fillId="4" borderId="8" xfId="0" applyNumberFormat="1" applyFont="1" applyFill="1" applyBorder="1" applyAlignment="1">
      <alignment vertical="center"/>
    </xf>
    <xf numFmtId="189" fontId="6" fillId="4" borderId="7" xfId="1" applyNumberFormat="1" applyFont="1" applyFill="1" applyBorder="1" applyAlignment="1">
      <alignment horizontal="right" vertical="center" wrapText="1"/>
    </xf>
    <xf numFmtId="188" fontId="6" fillId="4" borderId="7" xfId="1" applyNumberFormat="1" applyFont="1" applyFill="1" applyBorder="1" applyAlignment="1">
      <alignment horizontal="right" vertical="center" wrapText="1"/>
    </xf>
    <xf numFmtId="3" fontId="0" fillId="0" borderId="2" xfId="0" applyNumberFormat="1" applyFont="1" applyBorder="1"/>
    <xf numFmtId="0" fontId="1" fillId="4" borderId="6" xfId="0" applyFont="1" applyFill="1" applyBorder="1" applyAlignment="1">
      <alignment horizontal="right" vertical="center"/>
    </xf>
    <xf numFmtId="0" fontId="1" fillId="4" borderId="7" xfId="0" applyFont="1" applyFill="1" applyBorder="1" applyAlignment="1">
      <alignment horizontal="right" vertical="center" wrapText="1"/>
    </xf>
    <xf numFmtId="189" fontId="6" fillId="4" borderId="8" xfId="5" applyNumberFormat="1" applyFont="1" applyFill="1" applyBorder="1" applyAlignment="1">
      <alignment horizontal="right" vertical="center"/>
    </xf>
    <xf numFmtId="189" fontId="1" fillId="4" borderId="9" xfId="4" applyNumberFormat="1" applyFont="1" applyFill="1" applyBorder="1" applyAlignment="1">
      <alignment horizontal="right" vertical="center"/>
    </xf>
    <xf numFmtId="189" fontId="6" fillId="4" borderId="14" xfId="5" applyNumberFormat="1" applyFont="1" applyFill="1" applyBorder="1" applyAlignment="1">
      <alignment horizontal="right" vertical="center"/>
    </xf>
    <xf numFmtId="189" fontId="1" fillId="4" borderId="15" xfId="4" applyNumberFormat="1" applyFont="1" applyFill="1" applyBorder="1" applyAlignment="1">
      <alignment horizontal="right" vertical="center"/>
    </xf>
    <xf numFmtId="189" fontId="6" fillId="4" borderId="6" xfId="3" applyNumberFormat="1" applyFont="1" applyFill="1" applyBorder="1" applyAlignment="1">
      <alignment horizontal="right" vertical="center"/>
    </xf>
    <xf numFmtId="3" fontId="0" fillId="4" borderId="3" xfId="1" applyNumberFormat="1" applyFont="1" applyFill="1" applyBorder="1" applyAlignment="1">
      <alignment vertical="center"/>
    </xf>
    <xf numFmtId="3" fontId="0" fillId="4" borderId="8" xfId="1" applyNumberFormat="1" applyFont="1" applyFill="1" applyBorder="1" applyAlignment="1">
      <alignment vertical="center"/>
    </xf>
    <xf numFmtId="3" fontId="6" fillId="4" borderId="8" xfId="12" applyNumberFormat="1" applyFont="1" applyFill="1" applyBorder="1" applyAlignment="1">
      <alignment vertical="center"/>
    </xf>
    <xf numFmtId="3" fontId="0" fillId="4" borderId="0" xfId="1" applyNumberFormat="1" applyFont="1" applyFill="1" applyBorder="1" applyAlignment="1">
      <alignment vertical="center"/>
    </xf>
    <xf numFmtId="0" fontId="0" fillId="4" borderId="9" xfId="0" applyFill="1" applyBorder="1"/>
    <xf numFmtId="0" fontId="2" fillId="4" borderId="4" xfId="0" applyFont="1" applyFill="1" applyBorder="1" applyAlignment="1">
      <alignment wrapText="1"/>
    </xf>
    <xf numFmtId="0" fontId="0" fillId="4" borderId="9" xfId="0" applyFill="1" applyBorder="1" applyAlignment="1">
      <alignment wrapText="1"/>
    </xf>
    <xf numFmtId="0" fontId="2" fillId="4" borderId="7" xfId="0" applyFont="1" applyFill="1" applyBorder="1" applyAlignment="1">
      <alignment wrapText="1"/>
    </xf>
    <xf numFmtId="0" fontId="0" fillId="0" borderId="1" xfId="0" applyNumberFormat="1" applyFont="1" applyBorder="1"/>
    <xf numFmtId="0" fontId="0" fillId="0" borderId="1" xfId="0" applyNumberFormat="1" applyFont="1" applyFill="1" applyBorder="1"/>
    <xf numFmtId="0" fontId="0" fillId="0" borderId="1" xfId="0" applyNumberFormat="1" applyFont="1" applyBorder="1" applyAlignment="1">
      <alignment horizontal="center"/>
    </xf>
    <xf numFmtId="0" fontId="6" fillId="0" borderId="1" xfId="2" applyNumberFormat="1" applyFont="1" applyBorder="1" applyAlignment="1">
      <alignment horizontal="center"/>
    </xf>
    <xf numFmtId="0" fontId="6" fillId="0" borderId="1" xfId="46" applyNumberFormat="1" applyFont="1" applyBorder="1" applyAlignment="1">
      <alignment horizontal="right" vertical="center"/>
    </xf>
    <xf numFmtId="0" fontId="0" fillId="0" borderId="1" xfId="0" applyNumberFormat="1" applyFont="1" applyBorder="1" applyAlignment="1">
      <alignment horizontal="right"/>
    </xf>
    <xf numFmtId="0" fontId="6" fillId="0" borderId="1" xfId="2" applyNumberFormat="1" applyFont="1" applyBorder="1" applyAlignment="1">
      <alignment horizontal="right"/>
    </xf>
    <xf numFmtId="0" fontId="0" fillId="0" borderId="1" xfId="0" applyFont="1" applyBorder="1" applyAlignment="1">
      <alignment horizontal="right"/>
    </xf>
    <xf numFmtId="0" fontId="0" fillId="0" borderId="1" xfId="0" applyNumberFormat="1" applyFont="1" applyFill="1" applyBorder="1" applyAlignment="1">
      <alignment horizontal="right"/>
    </xf>
    <xf numFmtId="182" fontId="0" fillId="0" borderId="1" xfId="0" applyNumberFormat="1" applyFont="1" applyBorder="1" applyAlignment="1">
      <alignment horizontal="right"/>
    </xf>
    <xf numFmtId="0" fontId="6" fillId="0" borderId="1" xfId="2" applyFont="1" applyBorder="1" applyAlignment="1">
      <alignment horizontal="right"/>
    </xf>
    <xf numFmtId="3" fontId="6" fillId="0" borderId="1" xfId="2" applyNumberFormat="1" applyFont="1" applyBorder="1" applyAlignment="1">
      <alignment horizontal="right"/>
    </xf>
    <xf numFmtId="3" fontId="0" fillId="0" borderId="1" xfId="0" applyNumberFormat="1" applyFont="1" applyBorder="1" applyAlignment="1">
      <alignment horizontal="right"/>
    </xf>
    <xf numFmtId="0" fontId="2" fillId="4" borderId="0" xfId="0" applyFont="1" applyFill="1" applyBorder="1" applyAlignment="1">
      <alignment horizontal="left"/>
    </xf>
    <xf numFmtId="0" fontId="0" fillId="4" borderId="4" xfId="0" applyFill="1" applyBorder="1" applyAlignment="1"/>
    <xf numFmtId="0" fontId="0" fillId="4" borderId="7" xfId="0" applyFill="1" applyBorder="1" applyAlignment="1"/>
    <xf numFmtId="3" fontId="2" fillId="4" borderId="3" xfId="0" applyNumberFormat="1" applyFont="1" applyFill="1" applyBorder="1" applyAlignment="1">
      <alignment horizontal="right" vertical="center"/>
    </xf>
    <xf numFmtId="166" fontId="2" fillId="4" borderId="0" xfId="0" applyNumberFormat="1" applyFont="1" applyFill="1" applyBorder="1" applyAlignment="1">
      <alignment horizontal="right" vertical="center" wrapText="1"/>
    </xf>
    <xf numFmtId="166" fontId="2" fillId="4" borderId="4" xfId="0" applyNumberFormat="1" applyFont="1" applyFill="1" applyBorder="1" applyAlignment="1">
      <alignment horizontal="right" vertical="center" wrapText="1"/>
    </xf>
    <xf numFmtId="1" fontId="6" fillId="4" borderId="2" xfId="0" applyNumberFormat="1" applyFont="1" applyFill="1" applyBorder="1" applyAlignment="1">
      <alignment horizontal="right" vertical="center"/>
    </xf>
    <xf numFmtId="0" fontId="2" fillId="4" borderId="3" xfId="0" applyFont="1" applyFill="1" applyBorder="1" applyAlignment="1">
      <alignment vertical="center" wrapText="1"/>
    </xf>
    <xf numFmtId="0" fontId="2" fillId="0" borderId="0" xfId="0" applyFont="1" applyFill="1" applyBorder="1" applyAlignment="1"/>
    <xf numFmtId="166" fontId="2" fillId="4" borderId="5" xfId="0" applyNumberFormat="1" applyFont="1" applyFill="1" applyBorder="1" applyAlignment="1">
      <alignment horizontal="right" vertical="center" wrapText="1"/>
    </xf>
    <xf numFmtId="0" fontId="0" fillId="0" borderId="8" xfId="0" applyFont="1" applyFill="1" applyBorder="1" applyAlignment="1">
      <alignment horizontal="right" vertical="center"/>
    </xf>
    <xf numFmtId="0" fontId="0" fillId="0" borderId="0" xfId="0" applyFont="1" applyFill="1" applyBorder="1" applyAlignment="1">
      <alignment horizontal="right" vertical="center" wrapText="1"/>
    </xf>
    <xf numFmtId="0" fontId="0" fillId="0" borderId="0" xfId="0" applyFont="1" applyFill="1" applyBorder="1" applyAlignment="1">
      <alignment horizontal="right" vertical="center"/>
    </xf>
    <xf numFmtId="3" fontId="2" fillId="0" borderId="8" xfId="0" applyNumberFormat="1" applyFont="1" applyFill="1" applyBorder="1" applyAlignment="1">
      <alignment horizontal="right" vertical="center"/>
    </xf>
    <xf numFmtId="166" fontId="2" fillId="0" borderId="0" xfId="0" applyNumberFormat="1" applyFont="1" applyFill="1" applyBorder="1" applyAlignment="1">
      <alignment horizontal="right" vertical="center" wrapText="1"/>
    </xf>
    <xf numFmtId="3" fontId="2" fillId="0" borderId="0" xfId="0" applyNumberFormat="1" applyFont="1" applyFill="1" applyBorder="1" applyAlignment="1">
      <alignment horizontal="right" vertical="center"/>
    </xf>
    <xf numFmtId="3" fontId="0" fillId="0" borderId="8" xfId="0" applyNumberFormat="1" applyFont="1" applyFill="1" applyBorder="1" applyAlignment="1">
      <alignment horizontal="right" vertical="center"/>
    </xf>
    <xf numFmtId="168" fontId="6" fillId="0" borderId="8" xfId="8" applyNumberFormat="1" applyFont="1" applyFill="1" applyBorder="1" applyAlignment="1">
      <alignment horizontal="right" vertical="center"/>
    </xf>
    <xf numFmtId="0" fontId="0" fillId="0" borderId="5" xfId="0" applyFill="1" applyBorder="1"/>
    <xf numFmtId="189" fontId="6" fillId="4" borderId="20" xfId="3" applyNumberFormat="1" applyFont="1" applyFill="1" applyBorder="1" applyAlignment="1">
      <alignment horizontal="right" vertical="center"/>
    </xf>
    <xf numFmtId="189" fontId="6" fillId="4" borderId="2" xfId="3" applyNumberFormat="1" applyFont="1" applyFill="1" applyBorder="1" applyAlignment="1">
      <alignment horizontal="right" vertical="center"/>
    </xf>
    <xf numFmtId="189" fontId="6" fillId="4" borderId="21" xfId="3" applyNumberFormat="1" applyFont="1" applyFill="1" applyBorder="1" applyAlignment="1">
      <alignment horizontal="right" vertical="center"/>
    </xf>
    <xf numFmtId="3" fontId="1" fillId="4" borderId="22" xfId="41" applyNumberFormat="1" applyFont="1" applyFill="1" applyBorder="1" applyAlignment="1">
      <alignment horizontal="right" vertical="center"/>
    </xf>
    <xf numFmtId="0" fontId="0" fillId="4" borderId="6" xfId="0" applyNumberFormat="1" applyFill="1" applyBorder="1" applyAlignment="1">
      <alignment vertical="center"/>
    </xf>
    <xf numFmtId="0" fontId="0" fillId="0" borderId="0" xfId="0" applyFont="1" applyFill="1" applyBorder="1" applyAlignment="1">
      <alignment vertical="center"/>
    </xf>
    <xf numFmtId="0" fontId="0" fillId="4" borderId="23" xfId="0" applyFill="1" applyBorder="1" applyAlignment="1"/>
    <xf numFmtId="0" fontId="0" fillId="4" borderId="28" xfId="0" applyFill="1" applyBorder="1" applyAlignment="1"/>
    <xf numFmtId="0" fontId="0" fillId="4" borderId="29" xfId="0" applyFont="1" applyFill="1" applyBorder="1" applyAlignment="1">
      <alignment horizontal="right" vertical="center" wrapText="1"/>
    </xf>
    <xf numFmtId="0" fontId="2" fillId="4" borderId="30" xfId="0" applyFont="1" applyFill="1" applyBorder="1" applyAlignment="1">
      <alignment vertical="center" wrapText="1"/>
    </xf>
    <xf numFmtId="166" fontId="0" fillId="4" borderId="31" xfId="0" applyNumberFormat="1" applyFill="1" applyBorder="1" applyAlignment="1">
      <alignment horizontal="right" vertical="center"/>
    </xf>
    <xf numFmtId="0" fontId="0" fillId="4" borderId="30" xfId="0" applyFill="1" applyBorder="1" applyAlignment="1">
      <alignment vertical="center" wrapText="1"/>
    </xf>
    <xf numFmtId="166" fontId="6" fillId="4" borderId="31" xfId="1" applyNumberFormat="1" applyFont="1" applyFill="1" applyBorder="1" applyAlignment="1">
      <alignment horizontal="right" vertical="center" wrapText="1"/>
    </xf>
    <xf numFmtId="166" fontId="0" fillId="4" borderId="31" xfId="1" applyNumberFormat="1" applyFont="1" applyFill="1" applyBorder="1" applyAlignment="1">
      <alignment horizontal="right" vertical="center"/>
    </xf>
    <xf numFmtId="166" fontId="6" fillId="4" borderId="31" xfId="1" applyNumberFormat="1" applyFont="1" applyFill="1" applyBorder="1" applyAlignment="1">
      <alignment horizontal="right" vertical="center"/>
    </xf>
    <xf numFmtId="0" fontId="0" fillId="4" borderId="28" xfId="0" applyFill="1" applyBorder="1" applyAlignment="1">
      <alignment vertical="center" wrapText="1"/>
    </xf>
    <xf numFmtId="189" fontId="6" fillId="4" borderId="29" xfId="1" applyNumberFormat="1" applyFont="1" applyFill="1" applyBorder="1" applyAlignment="1">
      <alignment horizontal="right" vertical="center" wrapText="1"/>
    </xf>
    <xf numFmtId="0" fontId="0" fillId="4" borderId="32" xfId="0" applyFill="1" applyBorder="1" applyAlignment="1">
      <alignment vertical="center" wrapText="1"/>
    </xf>
    <xf numFmtId="3" fontId="0" fillId="4" borderId="33" xfId="0" applyNumberFormat="1" applyFill="1" applyBorder="1" applyAlignment="1">
      <alignment vertical="center"/>
    </xf>
    <xf numFmtId="166" fontId="0" fillId="4" borderId="34" xfId="1" applyNumberFormat="1" applyFont="1" applyFill="1" applyBorder="1" applyAlignment="1">
      <alignment horizontal="right" vertical="center"/>
    </xf>
    <xf numFmtId="166" fontId="6" fillId="4" borderId="34" xfId="1" applyNumberFormat="1" applyFont="1" applyFill="1" applyBorder="1" applyAlignment="1">
      <alignment horizontal="right" vertical="center" wrapText="1"/>
    </xf>
    <xf numFmtId="166" fontId="6" fillId="4" borderId="35" xfId="1" applyNumberFormat="1" applyFont="1" applyFill="1" applyBorder="1" applyAlignment="1">
      <alignment horizontal="right" vertical="center" wrapText="1"/>
    </xf>
    <xf numFmtId="0" fontId="2" fillId="4" borderId="36" xfId="0" applyFont="1" applyFill="1" applyBorder="1" applyAlignment="1">
      <alignment vertical="center" wrapText="1"/>
    </xf>
    <xf numFmtId="0" fontId="0" fillId="4" borderId="40" xfId="0" applyFill="1" applyBorder="1"/>
    <xf numFmtId="0" fontId="0" fillId="4" borderId="26" xfId="0" applyFill="1" applyBorder="1"/>
    <xf numFmtId="0" fontId="0" fillId="4" borderId="41" xfId="0" applyFill="1" applyBorder="1"/>
    <xf numFmtId="166" fontId="0" fillId="4" borderId="43" xfId="1" applyNumberFormat="1" applyFont="1" applyFill="1" applyBorder="1" applyAlignment="1">
      <alignment vertical="center"/>
    </xf>
    <xf numFmtId="166" fontId="6" fillId="4" borderId="31" xfId="0" applyNumberFormat="1" applyFont="1" applyFill="1" applyBorder="1" applyAlignment="1">
      <alignment vertical="center"/>
    </xf>
    <xf numFmtId="166" fontId="0" fillId="4" borderId="31" xfId="0" applyNumberFormat="1" applyFont="1" applyFill="1" applyBorder="1" applyAlignment="1">
      <alignment vertical="center"/>
    </xf>
    <xf numFmtId="167" fontId="6" fillId="4" borderId="31" xfId="2" quotePrefix="1" applyNumberFormat="1" applyFont="1" applyFill="1" applyBorder="1" applyAlignment="1">
      <alignment vertical="center"/>
    </xf>
    <xf numFmtId="167" fontId="6" fillId="4" borderId="45" xfId="2" quotePrefix="1" applyNumberFormat="1" applyFont="1" applyFill="1" applyBorder="1" applyAlignment="1">
      <alignment vertical="center"/>
    </xf>
    <xf numFmtId="166" fontId="0" fillId="4" borderId="31" xfId="1" applyNumberFormat="1" applyFont="1" applyFill="1" applyBorder="1" applyAlignment="1">
      <alignment vertical="center"/>
    </xf>
    <xf numFmtId="0" fontId="0" fillId="4" borderId="34" xfId="0" applyFill="1" applyBorder="1" applyAlignment="1">
      <alignment vertical="center" wrapText="1"/>
    </xf>
    <xf numFmtId="3" fontId="6" fillId="4" borderId="33" xfId="12" applyNumberFormat="1" applyFont="1" applyFill="1" applyBorder="1" applyAlignment="1">
      <alignment vertical="center"/>
    </xf>
    <xf numFmtId="166" fontId="6" fillId="4" borderId="34" xfId="0" applyNumberFormat="1" applyFont="1" applyFill="1" applyBorder="1" applyAlignment="1">
      <alignment vertical="center"/>
    </xf>
    <xf numFmtId="3" fontId="6" fillId="4" borderId="46" xfId="12" applyNumberFormat="1" applyFont="1" applyFill="1" applyBorder="1" applyAlignment="1">
      <alignment vertical="center"/>
    </xf>
    <xf numFmtId="166" fontId="6" fillId="4" borderId="35" xfId="0" applyNumberFormat="1" applyFont="1" applyFill="1" applyBorder="1" applyAlignment="1">
      <alignment vertical="center"/>
    </xf>
    <xf numFmtId="0" fontId="0" fillId="4" borderId="31" xfId="0" applyFill="1" applyBorder="1" applyAlignment="1">
      <alignment vertical="center" wrapText="1"/>
    </xf>
    <xf numFmtId="3" fontId="0" fillId="4" borderId="33" xfId="1" applyNumberFormat="1" applyFont="1" applyFill="1" applyBorder="1" applyAlignment="1">
      <alignment horizontal="right" vertical="center"/>
    </xf>
    <xf numFmtId="168" fontId="6" fillId="4" borderId="33" xfId="0" applyNumberFormat="1" applyFont="1" applyFill="1" applyBorder="1" applyAlignment="1">
      <alignment horizontal="right" vertical="center"/>
    </xf>
    <xf numFmtId="168" fontId="6" fillId="4" borderId="33" xfId="8" applyNumberFormat="1" applyFont="1" applyFill="1" applyBorder="1" applyAlignment="1">
      <alignment horizontal="right" vertical="center"/>
    </xf>
    <xf numFmtId="0" fontId="0" fillId="4" borderId="46" xfId="0" applyFill="1" applyBorder="1"/>
    <xf numFmtId="0" fontId="0" fillId="4" borderId="33" xfId="0" applyFill="1" applyBorder="1"/>
    <xf numFmtId="166" fontId="0" fillId="4" borderId="35" xfId="1" applyNumberFormat="1" applyFont="1" applyFill="1" applyBorder="1" applyAlignment="1">
      <alignment horizontal="right" vertical="center"/>
    </xf>
    <xf numFmtId="0" fontId="0" fillId="0" borderId="12" xfId="0" applyNumberFormat="1" applyFont="1" applyFill="1" applyBorder="1"/>
    <xf numFmtId="0" fontId="0" fillId="0" borderId="12" xfId="0" applyNumberFormat="1" applyFont="1" applyFill="1" applyBorder="1" applyAlignment="1">
      <alignment horizontal="right"/>
    </xf>
    <xf numFmtId="0" fontId="6" fillId="0" borderId="12" xfId="2" applyNumberFormat="1" applyFont="1" applyFill="1" applyBorder="1" applyAlignment="1">
      <alignment horizontal="right"/>
    </xf>
    <xf numFmtId="0" fontId="35" fillId="0" borderId="0" xfId="0" applyFont="1" applyAlignment="1">
      <alignment horizontal="left" vertical="center"/>
    </xf>
    <xf numFmtId="0" fontId="0" fillId="4" borderId="48" xfId="0" applyFill="1" applyBorder="1"/>
    <xf numFmtId="0" fontId="0" fillId="4" borderId="49" xfId="0" applyFill="1" applyBorder="1"/>
    <xf numFmtId="0" fontId="0" fillId="4" borderId="53" xfId="0" applyFill="1" applyBorder="1"/>
    <xf numFmtId="0" fontId="0" fillId="4" borderId="54" xfId="0" applyFill="1" applyBorder="1" applyAlignment="1">
      <alignment horizontal="right" vertical="center" wrapText="1"/>
    </xf>
    <xf numFmtId="166" fontId="6" fillId="4" borderId="55" xfId="3" applyNumberFormat="1" applyFont="1" applyFill="1" applyBorder="1" applyAlignment="1">
      <alignment horizontal="right" vertical="center"/>
    </xf>
    <xf numFmtId="166" fontId="6" fillId="4" borderId="54" xfId="0" applyNumberFormat="1" applyFont="1" applyFill="1" applyBorder="1" applyAlignment="1">
      <alignment horizontal="right" vertical="center"/>
    </xf>
    <xf numFmtId="165" fontId="6" fillId="4" borderId="54" xfId="0" applyNumberFormat="1" applyFont="1" applyFill="1" applyBorder="1" applyAlignment="1">
      <alignment horizontal="right" vertical="center"/>
    </xf>
    <xf numFmtId="166" fontId="6" fillId="4" borderId="58" xfId="0" applyNumberFormat="1" applyFont="1" applyFill="1" applyBorder="1" applyAlignment="1">
      <alignment horizontal="right" vertical="center"/>
    </xf>
    <xf numFmtId="0" fontId="2" fillId="4" borderId="60" xfId="0" applyFont="1" applyFill="1" applyBorder="1" applyAlignment="1">
      <alignment wrapText="1"/>
    </xf>
    <xf numFmtId="166" fontId="6" fillId="4" borderId="61" xfId="2" applyNumberFormat="1" applyFont="1" applyFill="1" applyBorder="1" applyAlignment="1">
      <alignment horizontal="right" vertical="center"/>
    </xf>
    <xf numFmtId="166" fontId="6" fillId="4" borderId="62" xfId="0" applyNumberFormat="1" applyFont="1" applyFill="1" applyBorder="1" applyAlignment="1">
      <alignment horizontal="right" vertical="center"/>
    </xf>
    <xf numFmtId="166" fontId="6" fillId="4" borderId="63" xfId="0" applyNumberFormat="1" applyFont="1" applyFill="1" applyBorder="1" applyAlignment="1">
      <alignment horizontal="right" vertical="center"/>
    </xf>
    <xf numFmtId="0" fontId="0" fillId="4" borderId="64" xfId="0" applyFill="1" applyBorder="1"/>
    <xf numFmtId="0" fontId="0" fillId="4" borderId="57" xfId="0" applyFill="1" applyBorder="1"/>
    <xf numFmtId="0" fontId="0" fillId="4" borderId="58" xfId="0" applyFill="1" applyBorder="1" applyAlignment="1">
      <alignment horizontal="right" vertical="center" wrapText="1"/>
    </xf>
    <xf numFmtId="0" fontId="2" fillId="4" borderId="56" xfId="0" applyFont="1" applyFill="1" applyBorder="1" applyAlignment="1">
      <alignment vertical="center" wrapText="1"/>
    </xf>
    <xf numFmtId="165" fontId="1" fillId="4" borderId="54" xfId="4" applyNumberFormat="1" applyFont="1" applyFill="1" applyBorder="1" applyAlignment="1">
      <alignment horizontal="right" vertical="center"/>
    </xf>
    <xf numFmtId="0" fontId="0" fillId="4" borderId="56" xfId="0" applyFill="1" applyBorder="1" applyAlignment="1">
      <alignment vertical="center" wrapText="1"/>
    </xf>
    <xf numFmtId="0" fontId="0" fillId="4" borderId="56" xfId="0" applyFont="1" applyFill="1" applyBorder="1" applyAlignment="1">
      <alignment vertical="center" wrapText="1"/>
    </xf>
    <xf numFmtId="0" fontId="0" fillId="4" borderId="59" xfId="0" applyFont="1" applyFill="1" applyBorder="1" applyAlignment="1">
      <alignment vertical="center" wrapText="1"/>
    </xf>
    <xf numFmtId="3" fontId="1" fillId="4" borderId="65" xfId="41" applyNumberFormat="1" applyFont="1" applyFill="1" applyBorder="1" applyAlignment="1">
      <alignment horizontal="right" vertical="center"/>
    </xf>
    <xf numFmtId="165" fontId="1" fillId="4" borderId="62" xfId="4" applyNumberFormat="1" applyFont="1" applyFill="1" applyBorder="1" applyAlignment="1">
      <alignment horizontal="right" vertical="center"/>
    </xf>
    <xf numFmtId="3" fontId="1" fillId="4" borderId="61" xfId="41" applyNumberFormat="1" applyFont="1" applyFill="1" applyBorder="1" applyAlignment="1">
      <alignment horizontal="right" vertical="center"/>
    </xf>
    <xf numFmtId="3" fontId="6" fillId="4" borderId="61" xfId="5" applyNumberFormat="1" applyFont="1" applyFill="1" applyBorder="1" applyAlignment="1">
      <alignment horizontal="right" vertical="center"/>
    </xf>
    <xf numFmtId="165" fontId="1" fillId="4" borderId="63" xfId="4" applyNumberFormat="1" applyFont="1" applyFill="1" applyBorder="1" applyAlignment="1">
      <alignment horizontal="right" vertical="center"/>
    </xf>
    <xf numFmtId="0" fontId="12" fillId="4" borderId="0" xfId="6" applyFill="1" applyAlignment="1">
      <alignment horizontal="left"/>
    </xf>
    <xf numFmtId="0" fontId="0" fillId="4" borderId="0" xfId="0" applyFill="1" applyAlignment="1">
      <alignment horizontal="center" wrapText="1"/>
    </xf>
    <xf numFmtId="0" fontId="7" fillId="2" borderId="0" xfId="0" applyFont="1" applyFill="1" applyAlignment="1">
      <alignment horizontal="center"/>
    </xf>
    <xf numFmtId="0" fontId="0" fillId="0" borderId="0" xfId="0" applyFill="1" applyBorder="1" applyAlignment="1">
      <alignment horizontal="center"/>
    </xf>
    <xf numFmtId="0" fontId="3" fillId="2" borderId="0" xfId="0" applyFont="1" applyFill="1" applyAlignment="1">
      <alignment horizontal="left"/>
    </xf>
    <xf numFmtId="0" fontId="0" fillId="0" borderId="0" xfId="0" applyAlignment="1">
      <alignment horizontal="left" vertical="top" wrapText="1"/>
    </xf>
    <xf numFmtId="0" fontId="2" fillId="4" borderId="24" xfId="0" applyFont="1" applyFill="1" applyBorder="1" applyAlignment="1">
      <alignment horizontal="center"/>
    </xf>
    <xf numFmtId="0" fontId="2" fillId="4" borderId="27" xfId="0" applyFont="1" applyFill="1" applyBorder="1" applyAlignment="1">
      <alignment horizontal="center"/>
    </xf>
    <xf numFmtId="0" fontId="2" fillId="4" borderId="25" xfId="0" applyFont="1" applyFill="1" applyBorder="1" applyAlignment="1">
      <alignment horizontal="center"/>
    </xf>
    <xf numFmtId="0" fontId="2" fillId="4" borderId="26" xfId="0" applyFont="1" applyFill="1" applyBorder="1" applyAlignment="1">
      <alignment horizontal="center"/>
    </xf>
    <xf numFmtId="0" fontId="4" fillId="3" borderId="0" xfId="0" applyFont="1" applyFill="1" applyAlignment="1">
      <alignment horizontal="left"/>
    </xf>
    <xf numFmtId="0" fontId="0" fillId="0" borderId="0" xfId="0" applyAlignment="1">
      <alignment horizontal="left" vertical="top"/>
    </xf>
    <xf numFmtId="0" fontId="6" fillId="0" borderId="0" xfId="0" applyFont="1" applyAlignment="1">
      <alignment horizontal="left" vertical="top" wrapText="1"/>
    </xf>
    <xf numFmtId="166" fontId="0" fillId="4" borderId="37" xfId="0" applyNumberFormat="1" applyFill="1" applyBorder="1" applyAlignment="1">
      <alignment horizontal="right"/>
    </xf>
    <xf numFmtId="166" fontId="0" fillId="4" borderId="39" xfId="0" applyNumberFormat="1" applyFill="1" applyBorder="1" applyAlignment="1">
      <alignment horizontal="right"/>
    </xf>
    <xf numFmtId="166" fontId="0" fillId="4" borderId="38" xfId="0" applyNumberFormat="1" applyFill="1" applyBorder="1" applyAlignment="1">
      <alignment horizontal="right"/>
    </xf>
    <xf numFmtId="0" fontId="0" fillId="0" borderId="0" xfId="0" applyBorder="1" applyAlignment="1">
      <alignment horizontal="center"/>
    </xf>
    <xf numFmtId="0" fontId="2" fillId="4" borderId="3" xfId="0" applyFont="1" applyFill="1" applyBorder="1" applyAlignment="1">
      <alignment horizontal="center"/>
    </xf>
    <xf numFmtId="0" fontId="2" fillId="4" borderId="5" xfId="0" applyFont="1" applyFill="1" applyBorder="1" applyAlignment="1">
      <alignment horizontal="center"/>
    </xf>
    <xf numFmtId="0" fontId="2" fillId="4" borderId="4" xfId="0" applyFont="1" applyFill="1" applyBorder="1" applyAlignment="1">
      <alignment horizontal="center"/>
    </xf>
    <xf numFmtId="0" fontId="2" fillId="4" borderId="8" xfId="0" applyFont="1" applyFill="1" applyBorder="1" applyAlignment="1">
      <alignment horizontal="center"/>
    </xf>
    <xf numFmtId="0" fontId="2" fillId="4" borderId="0" xfId="0" applyFont="1" applyFill="1" applyBorder="1" applyAlignment="1">
      <alignment horizontal="center"/>
    </xf>
    <xf numFmtId="0" fontId="2" fillId="4" borderId="8" xfId="0" applyFont="1" applyFill="1" applyBorder="1" applyAlignment="1">
      <alignment horizontal="center" wrapText="1"/>
    </xf>
    <xf numFmtId="0" fontId="2" fillId="4" borderId="9" xfId="0" applyFont="1" applyFill="1" applyBorder="1" applyAlignment="1">
      <alignment horizontal="center" wrapText="1"/>
    </xf>
    <xf numFmtId="0" fontId="2" fillId="4" borderId="9" xfId="0" applyFont="1" applyFill="1" applyBorder="1" applyAlignment="1">
      <alignment horizontal="center"/>
    </xf>
    <xf numFmtId="0" fontId="2" fillId="4" borderId="24" xfId="0" applyFont="1" applyFill="1" applyBorder="1" applyAlignment="1">
      <alignment horizontal="center" vertical="center"/>
    </xf>
    <xf numFmtId="0" fontId="2" fillId="4" borderId="27" xfId="0" applyFont="1" applyFill="1" applyBorder="1" applyAlignment="1">
      <alignment horizontal="center" vertical="center"/>
    </xf>
    <xf numFmtId="0" fontId="2" fillId="2" borderId="0" xfId="0" applyFont="1" applyFill="1" applyAlignment="1">
      <alignment horizontal="left"/>
    </xf>
    <xf numFmtId="0" fontId="2" fillId="4" borderId="26" xfId="0" applyFont="1" applyFill="1" applyBorder="1" applyAlignment="1">
      <alignment horizontal="center" vertical="center"/>
    </xf>
    <xf numFmtId="0" fontId="2" fillId="4" borderId="30" xfId="0" applyFont="1" applyFill="1" applyBorder="1" applyAlignment="1">
      <alignment horizontal="center" vertical="center"/>
    </xf>
    <xf numFmtId="0" fontId="2" fillId="4" borderId="32" xfId="0" applyFont="1" applyFill="1" applyBorder="1" applyAlignment="1">
      <alignment horizontal="center" vertical="center"/>
    </xf>
    <xf numFmtId="0" fontId="2" fillId="4" borderId="42" xfId="0" applyFont="1" applyFill="1" applyBorder="1" applyAlignment="1">
      <alignment horizontal="center" vertical="center" wrapText="1"/>
    </xf>
    <xf numFmtId="0" fontId="2" fillId="4" borderId="30" xfId="0" applyFont="1" applyFill="1" applyBorder="1" applyAlignment="1">
      <alignment horizontal="center" vertical="center" wrapText="1"/>
    </xf>
    <xf numFmtId="0" fontId="2" fillId="4" borderId="28" xfId="0" applyFont="1" applyFill="1" applyBorder="1" applyAlignment="1">
      <alignment horizontal="center" vertical="center" wrapText="1"/>
    </xf>
    <xf numFmtId="0" fontId="2" fillId="4" borderId="44" xfId="0" applyFont="1" applyFill="1" applyBorder="1" applyAlignment="1">
      <alignment horizontal="center" vertical="center" wrapText="1"/>
    </xf>
    <xf numFmtId="0" fontId="2" fillId="2" borderId="0" xfId="0" applyFont="1" applyFill="1" applyBorder="1" applyAlignment="1">
      <alignment horizontal="left"/>
    </xf>
    <xf numFmtId="0" fontId="0" fillId="4" borderId="23" xfId="0" applyFill="1" applyBorder="1" applyAlignment="1">
      <alignment horizontal="center"/>
    </xf>
    <xf numFmtId="0" fontId="0" fillId="4" borderId="28" xfId="0" applyFill="1" applyBorder="1" applyAlignment="1">
      <alignment horizont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5" xfId="0" applyFont="1" applyFill="1" applyBorder="1" applyAlignment="1">
      <alignment horizontal="center" vertical="center"/>
    </xf>
    <xf numFmtId="17" fontId="2" fillId="4" borderId="3" xfId="0" applyNumberFormat="1" applyFont="1" applyFill="1" applyBorder="1" applyAlignment="1">
      <alignment horizontal="center" vertical="center"/>
    </xf>
    <xf numFmtId="0" fontId="2" fillId="0" borderId="0" xfId="0" applyFont="1" applyFill="1" applyBorder="1" applyAlignment="1">
      <alignment horizontal="center" vertical="center"/>
    </xf>
    <xf numFmtId="0" fontId="2" fillId="0" borderId="8" xfId="0" applyFont="1" applyFill="1" applyBorder="1" applyAlignment="1">
      <alignment horizontal="center" vertical="center"/>
    </xf>
    <xf numFmtId="0" fontId="2" fillId="4" borderId="10"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0" fillId="4" borderId="3" xfId="0" applyFill="1" applyBorder="1" applyAlignment="1">
      <alignment horizontal="center"/>
    </xf>
    <xf numFmtId="0" fontId="0" fillId="4" borderId="5" xfId="0" applyFill="1" applyBorder="1" applyAlignment="1">
      <alignment horizontal="center"/>
    </xf>
    <xf numFmtId="0" fontId="0" fillId="4" borderId="8" xfId="0" applyFill="1" applyBorder="1" applyAlignment="1">
      <alignment horizontal="center"/>
    </xf>
    <xf numFmtId="0" fontId="0" fillId="4" borderId="0" xfId="0" applyFill="1" applyBorder="1" applyAlignment="1">
      <alignment horizontal="center"/>
    </xf>
    <xf numFmtId="0" fontId="2" fillId="4" borderId="13" xfId="0" applyFont="1" applyFill="1" applyBorder="1" applyAlignment="1">
      <alignment horizontal="center" vertical="center" wrapText="1"/>
    </xf>
    <xf numFmtId="0" fontId="2" fillId="4" borderId="47" xfId="0" applyFont="1" applyFill="1" applyBorder="1" applyAlignment="1">
      <alignment horizontal="center" vertical="center" wrapText="1"/>
    </xf>
    <xf numFmtId="0" fontId="2" fillId="4" borderId="56" xfId="0" applyFont="1" applyFill="1" applyBorder="1" applyAlignment="1">
      <alignment horizontal="center" vertical="center" wrapText="1"/>
    </xf>
    <xf numFmtId="0" fontId="2" fillId="4" borderId="57" xfId="0" applyFont="1" applyFill="1" applyBorder="1" applyAlignment="1">
      <alignment horizontal="center" vertical="center" wrapText="1"/>
    </xf>
    <xf numFmtId="0" fontId="2" fillId="4" borderId="51" xfId="0" applyFont="1" applyFill="1" applyBorder="1" applyAlignment="1">
      <alignment horizontal="center" vertical="center"/>
    </xf>
    <xf numFmtId="0" fontId="2" fillId="4" borderId="49" xfId="0" applyFont="1" applyFill="1" applyBorder="1" applyAlignment="1">
      <alignment horizontal="center" vertical="center"/>
    </xf>
    <xf numFmtId="0" fontId="2" fillId="4" borderId="59" xfId="0" applyFont="1" applyFill="1" applyBorder="1" applyAlignment="1">
      <alignment horizontal="center" vertical="center" wrapText="1"/>
    </xf>
    <xf numFmtId="0" fontId="2" fillId="4" borderId="50" xfId="0" applyFont="1" applyFill="1" applyBorder="1" applyAlignment="1">
      <alignment horizontal="center" vertical="center"/>
    </xf>
    <xf numFmtId="0" fontId="2" fillId="4" borderId="52" xfId="0" applyFont="1" applyFill="1" applyBorder="1" applyAlignment="1">
      <alignment horizontal="center" vertical="center"/>
    </xf>
    <xf numFmtId="0" fontId="0" fillId="4" borderId="4" xfId="0" applyFill="1" applyBorder="1" applyAlignment="1">
      <alignment horizontal="center"/>
    </xf>
    <xf numFmtId="0" fontId="0" fillId="4" borderId="6" xfId="0" applyFill="1" applyBorder="1" applyAlignment="1">
      <alignment horizontal="center"/>
    </xf>
    <xf numFmtId="0" fontId="0" fillId="4" borderId="7" xfId="0" applyFill="1" applyBorder="1" applyAlignment="1">
      <alignment horizontal="center"/>
    </xf>
    <xf numFmtId="0" fontId="2" fillId="4" borderId="3"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0" fillId="4" borderId="2" xfId="0" applyFill="1" applyBorder="1" applyAlignment="1">
      <alignment horizontal="center"/>
    </xf>
    <xf numFmtId="0" fontId="2" fillId="2" borderId="2" xfId="0" applyFont="1" applyFill="1" applyBorder="1" applyAlignment="1">
      <alignment horizontal="left"/>
    </xf>
    <xf numFmtId="0" fontId="6" fillId="0" borderId="0" xfId="0" applyFont="1" applyAlignment="1">
      <alignment horizontal="left" vertical="top"/>
    </xf>
    <xf numFmtId="0" fontId="0" fillId="2" borderId="46" xfId="0" applyFill="1" applyBorder="1" applyAlignment="1">
      <alignment horizontal="left"/>
    </xf>
    <xf numFmtId="0" fontId="2" fillId="2" borderId="46" xfId="0" applyFont="1" applyFill="1" applyBorder="1" applyAlignment="1">
      <alignment horizontal="left"/>
    </xf>
    <xf numFmtId="0" fontId="6" fillId="0" borderId="1" xfId="2" applyNumberFormat="1" applyFont="1" applyFill="1" applyBorder="1" applyAlignment="1">
      <alignment horizontal="right"/>
    </xf>
  </cellXfs>
  <cellStyles count="55">
    <cellStyle name="Dezimal 2" xfId="42" xr:uid="{00000000-0005-0000-0000-000000000000}"/>
    <cellStyle name="Euro" xfId="21" xr:uid="{00000000-0005-0000-0000-000001000000}"/>
    <cellStyle name="hslneu" xfId="22" xr:uid="{00000000-0005-0000-0000-000002000000}"/>
    <cellStyle name="Hyperlink 2" xfId="53" xr:uid="{00000000-0005-0000-0000-000003000000}"/>
    <cellStyle name="Hyperlink 3 3" xfId="10" xr:uid="{00000000-0005-0000-0000-000004000000}"/>
    <cellStyle name="komma1_leer2" xfId="24" xr:uid="{00000000-0005-0000-0000-000005000000}"/>
    <cellStyle name="leer0" xfId="25" xr:uid="{00000000-0005-0000-0000-000006000000}"/>
    <cellStyle name="leer1" xfId="26" xr:uid="{00000000-0005-0000-0000-000007000000}"/>
    <cellStyle name="Leer2" xfId="27" xr:uid="{00000000-0005-0000-0000-000008000000}"/>
    <cellStyle name="leer3" xfId="28" xr:uid="{00000000-0005-0000-0000-000009000000}"/>
    <cellStyle name="leer4" xfId="29" xr:uid="{00000000-0005-0000-0000-00000A000000}"/>
    <cellStyle name="leer5" xfId="30" xr:uid="{00000000-0005-0000-0000-00000B000000}"/>
    <cellStyle name="leer6" xfId="31" xr:uid="{00000000-0005-0000-0000-00000C000000}"/>
    <cellStyle name="leer7" xfId="32" xr:uid="{00000000-0005-0000-0000-00000D000000}"/>
    <cellStyle name="leer8" xfId="33" xr:uid="{00000000-0005-0000-0000-00000E000000}"/>
    <cellStyle name="leer9" xfId="34" xr:uid="{00000000-0005-0000-0000-00000F000000}"/>
    <cellStyle name="Link" xfId="6" builtinId="8"/>
    <cellStyle name="Link 2" xfId="18" xr:uid="{00000000-0005-0000-0000-000011000000}"/>
    <cellStyle name="Link 2 2" xfId="14" xr:uid="{00000000-0005-0000-0000-000012000000}"/>
    <cellStyle name="Link 3" xfId="16" xr:uid="{00000000-0005-0000-0000-000013000000}"/>
    <cellStyle name="Link 4" xfId="13" xr:uid="{00000000-0005-0000-0000-000014000000}"/>
    <cellStyle name="Link 5" xfId="23" xr:uid="{00000000-0005-0000-0000-000015000000}"/>
    <cellStyle name="Link 6" xfId="52" xr:uid="{00000000-0005-0000-0000-000016000000}"/>
    <cellStyle name="Prozent" xfId="1" builtinId="5"/>
    <cellStyle name="punkt" xfId="35" xr:uid="{00000000-0005-0000-0000-000018000000}"/>
    <cellStyle name="Standard" xfId="0" builtinId="0"/>
    <cellStyle name="Standard 10" xfId="5" xr:uid="{00000000-0005-0000-0000-00001A000000}"/>
    <cellStyle name="Standard 2" xfId="2" xr:uid="{00000000-0005-0000-0000-00001B000000}"/>
    <cellStyle name="Standard 2 2" xfId="3" xr:uid="{00000000-0005-0000-0000-00001C000000}"/>
    <cellStyle name="Standard 2 2 2" xfId="9" xr:uid="{00000000-0005-0000-0000-00001D000000}"/>
    <cellStyle name="Standard 2 2 2 2" xfId="38" xr:uid="{00000000-0005-0000-0000-00001E000000}"/>
    <cellStyle name="Standard 2 3" xfId="37" xr:uid="{00000000-0005-0000-0000-00001F000000}"/>
    <cellStyle name="Standard 2 3 2" xfId="15" xr:uid="{00000000-0005-0000-0000-000020000000}"/>
    <cellStyle name="Standard 2 6 2 2" xfId="19" xr:uid="{00000000-0005-0000-0000-000021000000}"/>
    <cellStyle name="Standard 2 7" xfId="8" xr:uid="{00000000-0005-0000-0000-000022000000}"/>
    <cellStyle name="Standard 2 9" xfId="17" xr:uid="{00000000-0005-0000-0000-000023000000}"/>
    <cellStyle name="Standard 2_E1.3" xfId="43" xr:uid="{00000000-0005-0000-0000-000024000000}"/>
    <cellStyle name="Standard 24 3" xfId="11" xr:uid="{00000000-0005-0000-0000-000025000000}"/>
    <cellStyle name="Standard 3" xfId="7" xr:uid="{00000000-0005-0000-0000-000026000000}"/>
    <cellStyle name="Standard 3 2" xfId="39" xr:uid="{00000000-0005-0000-0000-000027000000}"/>
    <cellStyle name="Standard 3 3" xfId="54" xr:uid="{00000000-0005-0000-0000-000028000000}"/>
    <cellStyle name="Standard 3_E1.3" xfId="44" xr:uid="{00000000-0005-0000-0000-000029000000}"/>
    <cellStyle name="Standard 4" xfId="12" xr:uid="{00000000-0005-0000-0000-00002A000000}"/>
    <cellStyle name="Standard 4 2" xfId="40" xr:uid="{00000000-0005-0000-0000-00002B000000}"/>
    <cellStyle name="Standard 5" xfId="20" xr:uid="{00000000-0005-0000-0000-00002C000000}"/>
    <cellStyle name="Standard 6" xfId="45" xr:uid="{00000000-0005-0000-0000-00002D000000}"/>
    <cellStyle name="Standard 7" xfId="46" xr:uid="{00000000-0005-0000-0000-00002E000000}"/>
    <cellStyle name="Standard_B1" xfId="4" xr:uid="{00000000-0005-0000-0000-00002F000000}"/>
    <cellStyle name="Standard_B4" xfId="41" xr:uid="{00000000-0005-0000-0000-000030000000}"/>
    <cellStyle name="standard8" xfId="36" xr:uid="{00000000-0005-0000-0000-000031000000}"/>
    <cellStyle name="Überschrift 1 2" xfId="48" xr:uid="{00000000-0005-0000-0000-000032000000}"/>
    <cellStyle name="Überschrift 2 2" xfId="49" xr:uid="{00000000-0005-0000-0000-000033000000}"/>
    <cellStyle name="Überschrift 3 2" xfId="50" xr:uid="{00000000-0005-0000-0000-000034000000}"/>
    <cellStyle name="Überschrift 4 2" xfId="51" xr:uid="{00000000-0005-0000-0000-000035000000}"/>
    <cellStyle name="Überschrift 5" xfId="47" xr:uid="{00000000-0005-0000-0000-000036000000}"/>
  </cellStyles>
  <dxfs count="0"/>
  <tableStyles count="0" defaultTableStyle="TableStyleMedium2" defaultPivotStyle="PivotStyleLight16"/>
  <colors>
    <mruColors>
      <color rgb="FF9E480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4:L64"/>
  <sheetViews>
    <sheetView tabSelected="1" zoomScaleNormal="100" workbookViewId="0">
      <selection activeCell="O61" sqref="O61"/>
    </sheetView>
  </sheetViews>
  <sheetFormatPr baseColWidth="10" defaultRowHeight="15"/>
  <sheetData>
    <row r="4" spans="2:12">
      <c r="B4" s="378" t="s">
        <v>4</v>
      </c>
      <c r="C4" s="378"/>
      <c r="D4" s="378"/>
      <c r="E4" s="378"/>
      <c r="F4" s="378"/>
      <c r="G4" s="378"/>
      <c r="H4" s="378"/>
      <c r="I4" s="378"/>
      <c r="J4" s="378"/>
      <c r="K4" s="378"/>
      <c r="L4" s="378"/>
    </row>
    <row r="5" spans="2:12">
      <c r="B5" s="378"/>
      <c r="C5" s="378"/>
      <c r="D5" s="378"/>
      <c r="E5" s="378"/>
      <c r="F5" s="378"/>
      <c r="G5" s="378"/>
      <c r="H5" s="378"/>
      <c r="I5" s="378"/>
      <c r="J5" s="378"/>
      <c r="K5" s="378"/>
      <c r="L5" s="378"/>
    </row>
    <row r="6" spans="2:12">
      <c r="B6" s="378"/>
      <c r="C6" s="378"/>
      <c r="D6" s="378"/>
      <c r="E6" s="378"/>
      <c r="F6" s="378"/>
      <c r="G6" s="378"/>
      <c r="H6" s="378"/>
      <c r="I6" s="378"/>
      <c r="J6" s="378"/>
      <c r="K6" s="378"/>
      <c r="L6" s="378"/>
    </row>
    <row r="7" spans="2:12">
      <c r="B7" s="20"/>
      <c r="C7" s="20"/>
      <c r="D7" s="20"/>
      <c r="E7" s="20"/>
      <c r="F7" s="20"/>
      <c r="G7" s="20"/>
      <c r="H7" s="20"/>
      <c r="I7" s="20"/>
      <c r="J7" s="20"/>
      <c r="K7" s="20"/>
      <c r="L7" s="20"/>
    </row>
    <row r="8" spans="2:12" ht="15.75">
      <c r="B8" s="21" t="s">
        <v>22</v>
      </c>
      <c r="C8" s="20"/>
      <c r="D8" s="20"/>
      <c r="E8" s="20"/>
      <c r="F8" s="20"/>
      <c r="G8" s="20"/>
      <c r="H8" s="20"/>
      <c r="I8" s="20"/>
      <c r="J8" s="20"/>
      <c r="K8" s="20"/>
      <c r="L8" s="20"/>
    </row>
    <row r="9" spans="2:12">
      <c r="B9" s="376" t="s">
        <v>100</v>
      </c>
      <c r="C9" s="376"/>
      <c r="D9" s="376"/>
      <c r="E9" s="376"/>
      <c r="F9" s="376"/>
      <c r="G9" s="376"/>
      <c r="H9" s="376"/>
      <c r="I9" s="376"/>
      <c r="J9" s="376"/>
      <c r="K9" s="376"/>
      <c r="L9" s="20"/>
    </row>
    <row r="10" spans="2:12">
      <c r="B10" s="376" t="s">
        <v>112</v>
      </c>
      <c r="C10" s="376"/>
      <c r="D10" s="376"/>
      <c r="E10" s="376"/>
      <c r="F10" s="376"/>
      <c r="G10" s="376"/>
      <c r="H10" s="376"/>
      <c r="I10" s="376"/>
      <c r="J10" s="376"/>
      <c r="K10" s="376"/>
      <c r="L10" s="20"/>
    </row>
    <row r="11" spans="2:12">
      <c r="B11" s="376" t="s">
        <v>113</v>
      </c>
      <c r="C11" s="376"/>
      <c r="D11" s="376"/>
      <c r="E11" s="376"/>
      <c r="F11" s="376"/>
      <c r="G11" s="376"/>
      <c r="H11" s="376"/>
      <c r="I11" s="376"/>
      <c r="J11" s="376"/>
      <c r="K11" s="376"/>
      <c r="L11" s="20"/>
    </row>
    <row r="12" spans="2:12">
      <c r="B12" s="376" t="s">
        <v>111</v>
      </c>
      <c r="C12" s="376"/>
      <c r="D12" s="376"/>
      <c r="E12" s="376"/>
      <c r="F12" s="376"/>
      <c r="G12" s="376"/>
      <c r="H12" s="376"/>
      <c r="I12" s="376"/>
      <c r="J12" s="376"/>
      <c r="K12" s="376"/>
      <c r="L12" s="20"/>
    </row>
    <row r="13" spans="2:12">
      <c r="B13" s="20"/>
      <c r="C13" s="20"/>
      <c r="D13" s="20"/>
      <c r="E13" s="20"/>
      <c r="F13" s="20"/>
      <c r="G13" s="20"/>
      <c r="H13" s="20"/>
      <c r="I13" s="20"/>
      <c r="J13" s="20"/>
      <c r="K13" s="20"/>
      <c r="L13" s="20"/>
    </row>
    <row r="14" spans="2:12" ht="15.75">
      <c r="B14" s="21" t="s">
        <v>23</v>
      </c>
      <c r="C14" s="20"/>
      <c r="D14" s="20"/>
      <c r="E14" s="20"/>
      <c r="F14" s="20"/>
      <c r="G14" s="20"/>
      <c r="H14" s="20"/>
      <c r="I14" s="20"/>
      <c r="J14" s="20"/>
      <c r="K14" s="20"/>
      <c r="L14" s="20"/>
    </row>
    <row r="15" spans="2:12" s="4" customFormat="1">
      <c r="B15" s="24" t="s">
        <v>83</v>
      </c>
      <c r="C15" s="24"/>
      <c r="D15" s="24"/>
      <c r="E15" s="24"/>
      <c r="F15" s="24"/>
      <c r="G15" s="24"/>
      <c r="H15" s="24"/>
      <c r="I15" s="20"/>
      <c r="J15" s="20"/>
      <c r="K15" s="20"/>
      <c r="L15" s="20"/>
    </row>
    <row r="16" spans="2:12">
      <c r="B16" s="376" t="s">
        <v>168</v>
      </c>
      <c r="C16" s="376"/>
      <c r="D16" s="376"/>
      <c r="E16" s="376"/>
      <c r="F16" s="376"/>
      <c r="G16" s="376"/>
      <c r="H16" s="376"/>
      <c r="I16" s="376"/>
      <c r="J16" s="376"/>
      <c r="K16" s="376"/>
      <c r="L16" s="20"/>
    </row>
    <row r="17" spans="2:12">
      <c r="B17" s="376" t="s">
        <v>169</v>
      </c>
      <c r="C17" s="376"/>
      <c r="D17" s="376"/>
      <c r="E17" s="376"/>
      <c r="F17" s="376"/>
      <c r="G17" s="376"/>
      <c r="H17" s="376"/>
      <c r="I17" s="376"/>
      <c r="J17" s="376"/>
      <c r="K17" s="376"/>
      <c r="L17" s="20"/>
    </row>
    <row r="18" spans="2:12" s="4" customFormat="1">
      <c r="B18" s="376" t="s">
        <v>170</v>
      </c>
      <c r="C18" s="376"/>
      <c r="D18" s="376"/>
      <c r="E18" s="376"/>
      <c r="F18" s="376"/>
      <c r="G18" s="376"/>
      <c r="H18" s="376"/>
      <c r="I18" s="376"/>
      <c r="J18" s="376"/>
      <c r="K18" s="376"/>
      <c r="L18" s="20"/>
    </row>
    <row r="19" spans="2:12" s="4" customFormat="1">
      <c r="B19" s="376" t="s">
        <v>171</v>
      </c>
      <c r="C19" s="376"/>
      <c r="D19" s="376"/>
      <c r="E19" s="376"/>
      <c r="F19" s="376"/>
      <c r="G19" s="376"/>
      <c r="H19" s="376"/>
      <c r="I19" s="376"/>
      <c r="J19" s="376"/>
      <c r="K19" s="376"/>
      <c r="L19" s="20"/>
    </row>
    <row r="20" spans="2:12" s="4" customFormat="1">
      <c r="B20" s="376" t="s">
        <v>172</v>
      </c>
      <c r="C20" s="376"/>
      <c r="D20" s="376"/>
      <c r="E20" s="376"/>
      <c r="F20" s="376"/>
      <c r="G20" s="376"/>
      <c r="H20" s="376"/>
      <c r="I20" s="376"/>
      <c r="J20" s="376"/>
      <c r="K20" s="376"/>
      <c r="L20" s="20"/>
    </row>
    <row r="21" spans="2:12">
      <c r="B21" s="20"/>
      <c r="C21" s="20"/>
      <c r="D21" s="20"/>
      <c r="E21" s="20"/>
      <c r="F21" s="20"/>
      <c r="G21" s="20"/>
      <c r="H21" s="20"/>
      <c r="I21" s="20"/>
      <c r="J21" s="20"/>
      <c r="K21" s="20"/>
      <c r="L21" s="20"/>
    </row>
    <row r="22" spans="2:12" ht="15.75">
      <c r="B22" s="21" t="s">
        <v>24</v>
      </c>
      <c r="C22" s="20"/>
      <c r="D22" s="20"/>
      <c r="E22" s="20"/>
      <c r="F22" s="20"/>
      <c r="G22" s="20"/>
      <c r="H22" s="20"/>
      <c r="I22" s="20"/>
      <c r="J22" s="20"/>
      <c r="K22" s="20"/>
      <c r="L22" s="20"/>
    </row>
    <row r="23" spans="2:12">
      <c r="B23" s="376" t="s">
        <v>85</v>
      </c>
      <c r="C23" s="376"/>
      <c r="D23" s="376"/>
      <c r="E23" s="376"/>
      <c r="F23" s="376"/>
      <c r="G23" s="376"/>
      <c r="H23" s="376"/>
      <c r="I23" s="376"/>
      <c r="J23" s="376"/>
      <c r="K23" s="376"/>
      <c r="L23" s="20"/>
    </row>
    <row r="24" spans="2:12">
      <c r="B24" s="376" t="s">
        <v>53</v>
      </c>
      <c r="C24" s="376"/>
      <c r="D24" s="376"/>
      <c r="E24" s="376"/>
      <c r="F24" s="376"/>
      <c r="G24" s="376"/>
      <c r="H24" s="376"/>
      <c r="I24" s="376"/>
      <c r="J24" s="376"/>
      <c r="K24" s="376"/>
      <c r="L24" s="20"/>
    </row>
    <row r="25" spans="2:12">
      <c r="B25" s="376"/>
      <c r="C25" s="376"/>
      <c r="D25" s="376"/>
      <c r="E25" s="376"/>
      <c r="F25" s="376"/>
      <c r="G25" s="376"/>
      <c r="H25" s="376"/>
      <c r="I25" s="376"/>
      <c r="J25" s="376"/>
      <c r="K25" s="376"/>
      <c r="L25" s="20"/>
    </row>
    <row r="26" spans="2:12" ht="15.75">
      <c r="B26" s="21" t="s">
        <v>25</v>
      </c>
      <c r="C26" s="20"/>
      <c r="D26" s="20"/>
      <c r="E26" s="20"/>
      <c r="F26" s="20"/>
      <c r="G26" s="20"/>
      <c r="H26" s="20"/>
      <c r="I26" s="20"/>
      <c r="J26" s="20"/>
      <c r="K26" s="20"/>
      <c r="L26" s="20"/>
    </row>
    <row r="27" spans="2:12">
      <c r="B27" s="376" t="s">
        <v>84</v>
      </c>
      <c r="C27" s="376"/>
      <c r="D27" s="376"/>
      <c r="E27" s="376"/>
      <c r="F27" s="376"/>
      <c r="G27" s="376"/>
      <c r="H27" s="376"/>
      <c r="I27" s="376"/>
      <c r="J27" s="376"/>
      <c r="K27" s="376"/>
      <c r="L27" s="20"/>
    </row>
    <row r="28" spans="2:12">
      <c r="B28" s="376" t="s">
        <v>68</v>
      </c>
      <c r="C28" s="376"/>
      <c r="D28" s="376"/>
      <c r="E28" s="376"/>
      <c r="F28" s="376"/>
      <c r="G28" s="376"/>
      <c r="H28" s="376"/>
      <c r="I28" s="376"/>
      <c r="J28" s="376"/>
      <c r="K28" s="376"/>
      <c r="L28" s="20"/>
    </row>
    <row r="29" spans="2:12">
      <c r="B29" s="376" t="s">
        <v>86</v>
      </c>
      <c r="C29" s="376"/>
      <c r="D29" s="376"/>
      <c r="E29" s="376"/>
      <c r="F29" s="376"/>
      <c r="G29" s="376"/>
      <c r="H29" s="376"/>
      <c r="I29" s="376"/>
      <c r="J29" s="376"/>
      <c r="K29" s="376"/>
      <c r="L29" s="20"/>
    </row>
    <row r="30" spans="2:12">
      <c r="B30" s="376" t="s">
        <v>87</v>
      </c>
      <c r="C30" s="376"/>
      <c r="D30" s="376"/>
      <c r="E30" s="376"/>
      <c r="F30" s="376"/>
      <c r="G30" s="376"/>
      <c r="H30" s="376"/>
      <c r="I30" s="376"/>
      <c r="J30" s="376"/>
      <c r="K30" s="376"/>
      <c r="L30" s="20"/>
    </row>
    <row r="31" spans="2:12">
      <c r="B31" s="20"/>
      <c r="C31" s="20"/>
      <c r="D31" s="20"/>
      <c r="E31" s="20"/>
      <c r="F31" s="20"/>
      <c r="G31" s="20"/>
      <c r="H31" s="20"/>
      <c r="I31" s="20"/>
      <c r="J31" s="20"/>
      <c r="K31" s="20"/>
      <c r="L31" s="20"/>
    </row>
    <row r="32" spans="2:12" ht="15.75">
      <c r="B32" s="21" t="s">
        <v>88</v>
      </c>
      <c r="C32" s="20"/>
      <c r="D32" s="20"/>
      <c r="E32" s="20"/>
      <c r="F32" s="20"/>
      <c r="G32" s="20"/>
      <c r="H32" s="20"/>
      <c r="I32" s="20"/>
      <c r="J32" s="20"/>
      <c r="K32" s="20"/>
      <c r="L32" s="20"/>
    </row>
    <row r="33" spans="2:12">
      <c r="B33" s="376" t="s">
        <v>89</v>
      </c>
      <c r="C33" s="376"/>
      <c r="D33" s="376"/>
      <c r="E33" s="376"/>
      <c r="F33" s="376"/>
      <c r="G33" s="376"/>
      <c r="H33" s="376"/>
      <c r="I33" s="376"/>
      <c r="J33" s="20"/>
      <c r="K33" s="20"/>
      <c r="L33" s="20"/>
    </row>
    <row r="34" spans="2:12">
      <c r="B34" s="376" t="s">
        <v>97</v>
      </c>
      <c r="C34" s="376"/>
      <c r="D34" s="376"/>
      <c r="E34" s="376"/>
      <c r="F34" s="376"/>
      <c r="G34" s="376"/>
      <c r="H34" s="376"/>
      <c r="I34" s="376"/>
      <c r="J34" s="20"/>
      <c r="K34" s="20"/>
      <c r="L34" s="20"/>
    </row>
    <row r="35" spans="2:12">
      <c r="B35" s="376"/>
      <c r="C35" s="376"/>
      <c r="D35" s="376"/>
      <c r="E35" s="376"/>
      <c r="F35" s="376"/>
      <c r="G35" s="376"/>
      <c r="H35" s="376"/>
      <c r="I35" s="376"/>
      <c r="J35" s="20"/>
      <c r="K35" s="20"/>
      <c r="L35" s="20"/>
    </row>
    <row r="36" spans="2:12">
      <c r="B36" s="20"/>
      <c r="C36" s="20"/>
      <c r="D36" s="20"/>
      <c r="E36" s="20"/>
      <c r="F36" s="20"/>
      <c r="G36" s="20"/>
      <c r="H36" s="20"/>
      <c r="I36" s="20"/>
      <c r="J36" s="20"/>
      <c r="K36" s="20"/>
      <c r="L36" s="20"/>
    </row>
    <row r="37" spans="2:12">
      <c r="B37" s="20"/>
      <c r="C37" s="20"/>
      <c r="D37" s="20"/>
      <c r="E37" s="20"/>
      <c r="F37" s="20"/>
      <c r="G37" s="20"/>
      <c r="H37" s="20"/>
      <c r="I37" s="20"/>
      <c r="J37" s="20"/>
      <c r="K37" s="20"/>
      <c r="L37" s="20"/>
    </row>
    <row r="38" spans="2:12">
      <c r="B38" s="20"/>
      <c r="C38" s="20"/>
      <c r="D38" s="20"/>
      <c r="E38" s="20"/>
      <c r="F38" s="20"/>
      <c r="G38" s="20"/>
      <c r="H38" s="20"/>
      <c r="I38" s="20"/>
      <c r="J38" s="20"/>
      <c r="K38" s="20"/>
      <c r="L38" s="20"/>
    </row>
    <row r="39" spans="2:12">
      <c r="B39" s="15"/>
      <c r="C39" s="15"/>
      <c r="D39" s="15"/>
      <c r="E39" s="15"/>
      <c r="F39" s="15"/>
      <c r="G39" s="15"/>
      <c r="H39" s="15"/>
      <c r="I39" s="15"/>
      <c r="J39" s="15"/>
      <c r="K39" s="15"/>
      <c r="L39" s="15"/>
    </row>
    <row r="40" spans="2:12">
      <c r="B40" s="15"/>
      <c r="C40" s="15"/>
      <c r="D40" s="15"/>
      <c r="E40" s="15"/>
      <c r="F40" s="15"/>
      <c r="G40" s="15"/>
      <c r="H40" s="15"/>
      <c r="I40" s="15"/>
      <c r="J40" s="15"/>
      <c r="K40" s="15"/>
      <c r="L40" s="15"/>
    </row>
    <row r="41" spans="2:12">
      <c r="B41" s="15"/>
      <c r="C41" s="15"/>
      <c r="D41" s="15"/>
      <c r="E41" s="15"/>
      <c r="F41" s="15"/>
      <c r="G41" s="15"/>
      <c r="H41" s="15"/>
      <c r="I41" s="15"/>
      <c r="J41" s="15"/>
      <c r="K41" s="15"/>
      <c r="L41" s="15"/>
    </row>
    <row r="42" spans="2:12">
      <c r="B42" s="15"/>
      <c r="C42" s="15"/>
      <c r="D42" s="15"/>
      <c r="E42" s="15"/>
      <c r="F42" s="15"/>
      <c r="G42" s="15"/>
      <c r="H42" s="15"/>
      <c r="I42" s="15"/>
      <c r="J42" s="15"/>
      <c r="K42" s="15"/>
      <c r="L42" s="15"/>
    </row>
    <row r="43" spans="2:12">
      <c r="B43" s="15"/>
      <c r="C43" s="15"/>
      <c r="D43" s="15"/>
      <c r="E43" s="15"/>
      <c r="F43" s="15"/>
      <c r="G43" s="15"/>
      <c r="H43" s="15"/>
      <c r="I43" s="15"/>
      <c r="J43" s="15"/>
      <c r="K43" s="15"/>
      <c r="L43" s="15"/>
    </row>
    <row r="44" spans="2:12">
      <c r="B44" s="15"/>
      <c r="C44" s="15"/>
      <c r="D44" s="15"/>
      <c r="E44" s="15"/>
      <c r="F44" s="15"/>
      <c r="G44" s="15"/>
      <c r="H44" s="15"/>
      <c r="I44" s="15"/>
      <c r="J44" s="15"/>
      <c r="K44" s="15"/>
      <c r="L44" s="15"/>
    </row>
    <row r="45" spans="2:12" ht="15" customHeight="1">
      <c r="B45" s="377" t="s">
        <v>222</v>
      </c>
      <c r="C45" s="377"/>
      <c r="D45" s="377"/>
      <c r="E45" s="377"/>
      <c r="F45" s="377"/>
      <c r="G45" s="377"/>
      <c r="H45" s="377"/>
      <c r="I45" s="377"/>
      <c r="J45" s="377"/>
      <c r="K45" s="377"/>
      <c r="L45" s="377"/>
    </row>
    <row r="46" spans="2:12">
      <c r="B46" s="377"/>
      <c r="C46" s="377"/>
      <c r="D46" s="377"/>
      <c r="E46" s="377"/>
      <c r="F46" s="377"/>
      <c r="G46" s="377"/>
      <c r="H46" s="377"/>
      <c r="I46" s="377"/>
      <c r="J46" s="377"/>
      <c r="K46" s="377"/>
      <c r="L46" s="377"/>
    </row>
    <row r="47" spans="2:12">
      <c r="B47" s="377"/>
      <c r="C47" s="377"/>
      <c r="D47" s="377"/>
      <c r="E47" s="377"/>
      <c r="F47" s="377"/>
      <c r="G47" s="377"/>
      <c r="H47" s="377"/>
      <c r="I47" s="377"/>
      <c r="J47" s="377"/>
      <c r="K47" s="377"/>
      <c r="L47" s="377"/>
    </row>
    <row r="48" spans="2:12">
      <c r="B48" s="377"/>
      <c r="C48" s="377"/>
      <c r="D48" s="377"/>
      <c r="E48" s="377"/>
      <c r="F48" s="377"/>
      <c r="G48" s="377"/>
      <c r="H48" s="377"/>
      <c r="I48" s="377"/>
      <c r="J48" s="377"/>
      <c r="K48" s="377"/>
      <c r="L48" s="377"/>
    </row>
    <row r="49" spans="2:12">
      <c r="B49" s="377"/>
      <c r="C49" s="377"/>
      <c r="D49" s="377"/>
      <c r="E49" s="377"/>
      <c r="F49" s="377"/>
      <c r="G49" s="377"/>
      <c r="H49" s="377"/>
      <c r="I49" s="377"/>
      <c r="J49" s="377"/>
      <c r="K49" s="377"/>
      <c r="L49" s="377"/>
    </row>
    <row r="50" spans="2:12">
      <c r="B50" s="377"/>
      <c r="C50" s="377"/>
      <c r="D50" s="377"/>
      <c r="E50" s="377"/>
      <c r="F50" s="377"/>
      <c r="G50" s="377"/>
      <c r="H50" s="377"/>
      <c r="I50" s="377"/>
      <c r="J50" s="377"/>
      <c r="K50" s="377"/>
      <c r="L50" s="377"/>
    </row>
    <row r="51" spans="2:12">
      <c r="B51" s="377"/>
      <c r="C51" s="377"/>
      <c r="D51" s="377"/>
      <c r="E51" s="377"/>
      <c r="F51" s="377"/>
      <c r="G51" s="377"/>
      <c r="H51" s="377"/>
      <c r="I51" s="377"/>
      <c r="J51" s="377"/>
      <c r="K51" s="377"/>
      <c r="L51" s="377"/>
    </row>
    <row r="52" spans="2:12">
      <c r="B52" s="377"/>
      <c r="C52" s="377"/>
      <c r="D52" s="377"/>
      <c r="E52" s="377"/>
      <c r="F52" s="377"/>
      <c r="G52" s="377"/>
      <c r="H52" s="377"/>
      <c r="I52" s="377"/>
      <c r="J52" s="377"/>
      <c r="K52" s="377"/>
      <c r="L52" s="377"/>
    </row>
    <row r="53" spans="2:12">
      <c r="B53" s="377"/>
      <c r="C53" s="377"/>
      <c r="D53" s="377"/>
      <c r="E53" s="377"/>
      <c r="F53" s="377"/>
      <c r="G53" s="377"/>
      <c r="H53" s="377"/>
      <c r="I53" s="377"/>
      <c r="J53" s="377"/>
      <c r="K53" s="377"/>
      <c r="L53" s="377"/>
    </row>
    <row r="54" spans="2:12">
      <c r="B54" s="377"/>
      <c r="C54" s="377"/>
      <c r="D54" s="377"/>
      <c r="E54" s="377"/>
      <c r="F54" s="377"/>
      <c r="G54" s="377"/>
      <c r="H54" s="377"/>
      <c r="I54" s="377"/>
      <c r="J54" s="377"/>
      <c r="K54" s="377"/>
      <c r="L54" s="377"/>
    </row>
    <row r="55" spans="2:12">
      <c r="B55" s="377"/>
      <c r="C55" s="377"/>
      <c r="D55" s="377"/>
      <c r="E55" s="377"/>
      <c r="F55" s="377"/>
      <c r="G55" s="377"/>
      <c r="H55" s="377"/>
      <c r="I55" s="377"/>
      <c r="J55" s="377"/>
      <c r="K55" s="377"/>
      <c r="L55" s="377"/>
    </row>
    <row r="56" spans="2:12">
      <c r="B56" s="377"/>
      <c r="C56" s="377"/>
      <c r="D56" s="377"/>
      <c r="E56" s="377"/>
      <c r="F56" s="377"/>
      <c r="G56" s="377"/>
      <c r="H56" s="377"/>
      <c r="I56" s="377"/>
      <c r="J56" s="377"/>
      <c r="K56" s="377"/>
      <c r="L56" s="377"/>
    </row>
    <row r="57" spans="2:12">
      <c r="B57" s="377"/>
      <c r="C57" s="377"/>
      <c r="D57" s="377"/>
      <c r="E57" s="377"/>
      <c r="F57" s="377"/>
      <c r="G57" s="377"/>
      <c r="H57" s="377"/>
      <c r="I57" s="377"/>
      <c r="J57" s="377"/>
      <c r="K57" s="377"/>
      <c r="L57" s="377"/>
    </row>
    <row r="58" spans="2:12">
      <c r="B58" s="377"/>
      <c r="C58" s="377"/>
      <c r="D58" s="377"/>
      <c r="E58" s="377"/>
      <c r="F58" s="377"/>
      <c r="G58" s="377"/>
      <c r="H58" s="377"/>
      <c r="I58" s="377"/>
      <c r="J58" s="377"/>
      <c r="K58" s="377"/>
      <c r="L58" s="377"/>
    </row>
    <row r="59" spans="2:12">
      <c r="B59" s="377"/>
      <c r="C59" s="377"/>
      <c r="D59" s="377"/>
      <c r="E59" s="377"/>
      <c r="F59" s="377"/>
      <c r="G59" s="377"/>
      <c r="H59" s="377"/>
      <c r="I59" s="377"/>
      <c r="J59" s="377"/>
      <c r="K59" s="377"/>
      <c r="L59" s="377"/>
    </row>
    <row r="60" spans="2:12">
      <c r="B60" s="377"/>
      <c r="C60" s="377"/>
      <c r="D60" s="377"/>
      <c r="E60" s="377"/>
      <c r="F60" s="377"/>
      <c r="G60" s="377"/>
      <c r="H60" s="377"/>
      <c r="I60" s="377"/>
      <c r="J60" s="377"/>
      <c r="K60" s="377"/>
      <c r="L60" s="377"/>
    </row>
    <row r="61" spans="2:12">
      <c r="B61" s="377"/>
      <c r="C61" s="377"/>
      <c r="D61" s="377"/>
      <c r="E61" s="377"/>
      <c r="F61" s="377"/>
      <c r="G61" s="377"/>
      <c r="H61" s="377"/>
      <c r="I61" s="377"/>
      <c r="J61" s="377"/>
      <c r="K61" s="377"/>
      <c r="L61" s="377"/>
    </row>
    <row r="62" spans="2:12">
      <c r="B62" s="377"/>
      <c r="C62" s="377"/>
      <c r="D62" s="377"/>
      <c r="E62" s="377"/>
      <c r="F62" s="377"/>
      <c r="G62" s="377"/>
      <c r="H62" s="377"/>
      <c r="I62" s="377"/>
      <c r="J62" s="377"/>
      <c r="K62" s="377"/>
      <c r="L62" s="377"/>
    </row>
    <row r="63" spans="2:12">
      <c r="B63" s="377"/>
      <c r="C63" s="377"/>
      <c r="D63" s="377"/>
      <c r="E63" s="377"/>
      <c r="F63" s="377"/>
      <c r="G63" s="377"/>
      <c r="H63" s="377"/>
      <c r="I63" s="377"/>
      <c r="J63" s="377"/>
      <c r="K63" s="377"/>
      <c r="L63" s="377"/>
    </row>
    <row r="64" spans="2:12">
      <c r="B64" s="377"/>
      <c r="C64" s="377"/>
      <c r="D64" s="377"/>
      <c r="E64" s="377"/>
      <c r="F64" s="377"/>
      <c r="G64" s="377"/>
      <c r="H64" s="377"/>
      <c r="I64" s="377"/>
      <c r="J64" s="377"/>
      <c r="K64" s="377"/>
      <c r="L64" s="377"/>
    </row>
  </sheetData>
  <mergeCells count="21">
    <mergeCell ref="B4:L6"/>
    <mergeCell ref="B33:I33"/>
    <mergeCell ref="B34:I34"/>
    <mergeCell ref="B35:I35"/>
    <mergeCell ref="B17:K17"/>
    <mergeCell ref="B16:K16"/>
    <mergeCell ref="B30:K30"/>
    <mergeCell ref="B29:K29"/>
    <mergeCell ref="B28:K28"/>
    <mergeCell ref="B27:K27"/>
    <mergeCell ref="B25:K25"/>
    <mergeCell ref="B24:K24"/>
    <mergeCell ref="B23:K23"/>
    <mergeCell ref="B20:K20"/>
    <mergeCell ref="B19:K19"/>
    <mergeCell ref="B18:K18"/>
    <mergeCell ref="B12:K12"/>
    <mergeCell ref="B11:K11"/>
    <mergeCell ref="B10:K10"/>
    <mergeCell ref="B9:K9"/>
    <mergeCell ref="B45:L64"/>
  </mergeCells>
  <hyperlinks>
    <hyperlink ref="B9" location="E1.1!A1" display="E1.1" xr:uid="{00000000-0004-0000-0000-000000000000}"/>
    <hyperlink ref="B10" location="E1.2!A1" display="E1.2" xr:uid="{00000000-0004-0000-0000-000001000000}"/>
    <hyperlink ref="B11" location="E1.3!A1" display="E1.3" xr:uid="{00000000-0004-0000-0000-000002000000}"/>
    <hyperlink ref="B12" location="E1.4!A1" display="E1.4" xr:uid="{00000000-0004-0000-0000-000003000000}"/>
    <hyperlink ref="B16" location="E2.2!A1" display="E2.2" xr:uid="{00000000-0004-0000-0000-000004000000}"/>
    <hyperlink ref="B17" location="E2.3!A1" display="E2.3" xr:uid="{00000000-0004-0000-0000-000005000000}"/>
    <hyperlink ref="B18" location="E2.4!A1" display="E2.4" xr:uid="{00000000-0004-0000-0000-000006000000}"/>
    <hyperlink ref="B19" location="E2.5!A1" display="E2.5" xr:uid="{00000000-0004-0000-0000-000007000000}"/>
    <hyperlink ref="B20" location="E2.6!A1" display="E2.6" xr:uid="{00000000-0004-0000-0000-000008000000}"/>
    <hyperlink ref="B23" location="'E3.1&amp; E3.2'!A1" display="E3.1" xr:uid="{00000000-0004-0000-0000-000009000000}"/>
    <hyperlink ref="B24" location="'E3.3 &amp; E3.4'!A1" display="E3.2" xr:uid="{00000000-0004-0000-0000-00000A000000}"/>
    <hyperlink ref="B27" location="E4.1!A1" display="E4.1" xr:uid="{00000000-0004-0000-0000-00000B000000}"/>
    <hyperlink ref="B28" location="E4.2!A1" display="E4.2" xr:uid="{00000000-0004-0000-0000-00000C000000}"/>
    <hyperlink ref="B29" location="E4.3!A1" display="E4.3" xr:uid="{00000000-0004-0000-0000-00000D000000}"/>
    <hyperlink ref="B30" location="E4.4!A1" display="E4.4" xr:uid="{00000000-0004-0000-0000-00000E000000}"/>
    <hyperlink ref="B15" location="E2.1!A1" display="E2.1!A1" xr:uid="{00000000-0004-0000-0000-00000F000000}"/>
    <hyperlink ref="B16:K16" location="E2.2!A1" display="E2.2 - Teilnahme an Meisterinnen- und Meisterprüfungen an der Handwerkskammer Wiesbaden" xr:uid="{00000000-0004-0000-0000-000010000000}"/>
    <hyperlink ref="B17:K17" location="E2.3!A1" display="E2.3 - Anzahl der Eintritte in Maßnahmen zur Förderung der beruflichen Weiterbildung" xr:uid="{00000000-0004-0000-0000-000011000000}"/>
    <hyperlink ref="B18:K18" location="E2.4!A1" display="E2.4 - Bestand in Maßnahmen zur Förderung der beruflichen Weiterbildung" xr:uid="{00000000-0004-0000-0000-000012000000}"/>
    <hyperlink ref="B19:K19" location="E2.5!A1" display="E2.5 - Anzahl der Austritte aus Maßnahmen zur Förderung der beruflichen Weiterbildung" xr:uid="{00000000-0004-0000-0000-000013000000}"/>
    <hyperlink ref="B20:K20" location="E2.6!A1" display="E2.6 - Beteiligungsquote an arbeitsmarktbezogener Weiterbildung" xr:uid="{00000000-0004-0000-0000-000014000000}"/>
    <hyperlink ref="B33" location="E5.1!A1" display="E5.1!A1" xr:uid="{00000000-0004-0000-0000-000015000000}"/>
    <hyperlink ref="B34" location="E5.2!A1" display="E5.2!A1" xr:uid="{00000000-0004-0000-0000-000016000000}"/>
    <hyperlink ref="B15:H15" location="E2.1!A1" display="E2.1 - Schülerinnen und Schüler an Schulen für Erwachsene" xr:uid="{00000000-0004-0000-0000-000017000000}"/>
  </hyperlinks>
  <pageMargins left="0.7" right="0.7" top="0.78740157499999996" bottom="0.78740157499999996" header="0.3" footer="0.3"/>
  <pageSetup paperSize="9" orientation="portrait" horizontalDpi="4294967293"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37"/>
  <sheetViews>
    <sheetView zoomScaleNormal="100" workbookViewId="0">
      <selection sqref="A1:M1"/>
    </sheetView>
  </sheetViews>
  <sheetFormatPr baseColWidth="10" defaultColWidth="11.42578125" defaultRowHeight="15"/>
  <cols>
    <col min="1" max="1" width="30.7109375" style="4" customWidth="1"/>
    <col min="2" max="2" width="11.42578125" style="4" customWidth="1"/>
    <col min="3" max="16384" width="11.42578125" style="4"/>
  </cols>
  <sheetData>
    <row r="1" spans="1:17" ht="18.75">
      <c r="A1" s="386" t="s">
        <v>171</v>
      </c>
      <c r="B1" s="386"/>
      <c r="C1" s="386"/>
      <c r="D1" s="386"/>
      <c r="E1" s="386"/>
      <c r="F1" s="386"/>
      <c r="G1" s="386"/>
      <c r="H1" s="386"/>
      <c r="I1" s="386"/>
      <c r="J1" s="386"/>
      <c r="K1" s="386"/>
      <c r="L1" s="386"/>
      <c r="M1" s="386"/>
    </row>
    <row r="3" spans="1:17" ht="15.75">
      <c r="A3" s="380" t="s">
        <v>0</v>
      </c>
      <c r="B3" s="380"/>
      <c r="C3" s="380"/>
      <c r="D3" s="380"/>
      <c r="E3" s="380"/>
      <c r="F3" s="380"/>
      <c r="G3" s="380"/>
      <c r="H3" s="380"/>
      <c r="I3" s="380"/>
      <c r="J3" s="380"/>
      <c r="K3" s="380"/>
      <c r="L3" s="380"/>
      <c r="M3" s="380"/>
    </row>
    <row r="4" spans="1:17">
      <c r="A4" s="381" t="s">
        <v>130</v>
      </c>
      <c r="B4" s="381"/>
      <c r="C4" s="381"/>
      <c r="D4" s="381"/>
      <c r="E4" s="381"/>
      <c r="F4" s="381"/>
      <c r="G4" s="381"/>
      <c r="H4" s="381"/>
      <c r="I4" s="381"/>
      <c r="J4" s="381"/>
      <c r="K4" s="381"/>
      <c r="L4" s="381"/>
      <c r="M4" s="381"/>
    </row>
    <row r="5" spans="1:17">
      <c r="A5" s="381"/>
      <c r="B5" s="381"/>
      <c r="C5" s="381"/>
      <c r="D5" s="381"/>
      <c r="E5" s="381"/>
      <c r="F5" s="381"/>
      <c r="G5" s="381"/>
      <c r="H5" s="381"/>
      <c r="I5" s="381"/>
      <c r="J5" s="381"/>
      <c r="K5" s="381"/>
      <c r="L5" s="381"/>
      <c r="M5" s="381"/>
    </row>
    <row r="6" spans="1:17">
      <c r="A6" s="381"/>
      <c r="B6" s="381"/>
      <c r="C6" s="381"/>
      <c r="D6" s="381"/>
      <c r="E6" s="381"/>
      <c r="F6" s="381"/>
      <c r="G6" s="381"/>
      <c r="H6" s="381"/>
      <c r="I6" s="381"/>
      <c r="J6" s="381"/>
      <c r="K6" s="381"/>
      <c r="L6" s="381"/>
      <c r="M6" s="381"/>
    </row>
    <row r="7" spans="1:17">
      <c r="A7" s="381"/>
      <c r="B7" s="381"/>
      <c r="C7" s="381"/>
      <c r="D7" s="381"/>
      <c r="E7" s="381"/>
      <c r="F7" s="381"/>
      <c r="G7" s="381"/>
      <c r="H7" s="381"/>
      <c r="I7" s="381"/>
      <c r="J7" s="381"/>
      <c r="K7" s="381"/>
      <c r="L7" s="381"/>
      <c r="M7" s="381"/>
    </row>
    <row r="8" spans="1:17" ht="15.75">
      <c r="A8" s="380" t="s">
        <v>1</v>
      </c>
      <c r="B8" s="380"/>
      <c r="C8" s="380"/>
      <c r="D8" s="380"/>
      <c r="E8" s="380"/>
      <c r="F8" s="380"/>
      <c r="G8" s="380"/>
      <c r="H8" s="380"/>
      <c r="I8" s="380"/>
      <c r="J8" s="380"/>
      <c r="K8" s="380"/>
      <c r="L8" s="380"/>
      <c r="M8" s="380"/>
    </row>
    <row r="9" spans="1:17">
      <c r="A9" s="381" t="s">
        <v>28</v>
      </c>
      <c r="B9" s="381"/>
      <c r="C9" s="381"/>
      <c r="D9" s="381"/>
      <c r="E9" s="381"/>
      <c r="F9" s="381"/>
      <c r="G9" s="381"/>
      <c r="H9" s="381"/>
      <c r="I9" s="381"/>
      <c r="J9" s="381"/>
      <c r="K9" s="381"/>
      <c r="L9" s="381"/>
      <c r="M9" s="381"/>
    </row>
    <row r="10" spans="1:17">
      <c r="A10" s="381"/>
      <c r="B10" s="381"/>
      <c r="C10" s="381"/>
      <c r="D10" s="381"/>
      <c r="E10" s="381"/>
      <c r="F10" s="381"/>
      <c r="G10" s="381"/>
      <c r="H10" s="381"/>
      <c r="I10" s="381"/>
      <c r="J10" s="381"/>
      <c r="K10" s="381"/>
      <c r="L10" s="381"/>
      <c r="M10" s="381"/>
    </row>
    <row r="11" spans="1:17">
      <c r="A11" s="381"/>
      <c r="B11" s="381"/>
      <c r="C11" s="381"/>
      <c r="D11" s="381"/>
      <c r="E11" s="381"/>
      <c r="F11" s="381"/>
      <c r="G11" s="381"/>
      <c r="H11" s="381"/>
      <c r="I11" s="381"/>
      <c r="J11" s="381"/>
      <c r="K11" s="381"/>
      <c r="L11" s="381"/>
      <c r="M11" s="381"/>
    </row>
    <row r="12" spans="1:17">
      <c r="A12" s="381"/>
      <c r="B12" s="381"/>
      <c r="C12" s="381"/>
      <c r="D12" s="381"/>
      <c r="E12" s="381"/>
      <c r="F12" s="381"/>
      <c r="G12" s="381"/>
      <c r="H12" s="381"/>
      <c r="I12" s="381"/>
      <c r="J12" s="381"/>
      <c r="K12" s="381"/>
      <c r="L12" s="381"/>
      <c r="M12" s="381"/>
    </row>
    <row r="13" spans="1:17" ht="15.75">
      <c r="A13" s="380" t="s">
        <v>2</v>
      </c>
      <c r="B13" s="380"/>
      <c r="C13" s="380"/>
      <c r="D13" s="380"/>
      <c r="E13" s="380"/>
      <c r="F13" s="380"/>
      <c r="G13" s="380"/>
      <c r="H13" s="380"/>
      <c r="I13" s="380"/>
      <c r="J13" s="380"/>
      <c r="K13" s="380"/>
      <c r="L13" s="380"/>
      <c r="M13" s="380"/>
    </row>
    <row r="15" spans="1:17">
      <c r="A15" s="6" t="s">
        <v>211</v>
      </c>
      <c r="B15" s="6"/>
      <c r="C15" s="6"/>
      <c r="D15" s="6"/>
      <c r="E15" s="7"/>
      <c r="F15" s="7"/>
      <c r="G15" s="7"/>
      <c r="H15" s="7"/>
      <c r="I15" s="7"/>
      <c r="J15" s="7"/>
      <c r="K15" s="7"/>
      <c r="L15" s="7"/>
      <c r="M15" s="7"/>
    </row>
    <row r="16" spans="1:17" s="15" customFormat="1">
      <c r="A16" s="285"/>
      <c r="B16" s="414" t="s">
        <v>17</v>
      </c>
      <c r="C16" s="416"/>
      <c r="D16" s="414" t="s">
        <v>18</v>
      </c>
      <c r="E16" s="416"/>
      <c r="F16" s="414" t="s">
        <v>19</v>
      </c>
      <c r="G16" s="416"/>
      <c r="H16" s="414" t="s">
        <v>20</v>
      </c>
      <c r="I16" s="416"/>
      <c r="J16" s="414" t="s">
        <v>21</v>
      </c>
      <c r="K16" s="415"/>
      <c r="L16" s="414" t="s">
        <v>187</v>
      </c>
      <c r="M16" s="416"/>
      <c r="N16" s="419"/>
      <c r="O16" s="418"/>
      <c r="P16" s="418"/>
      <c r="Q16" s="418"/>
    </row>
    <row r="17" spans="1:17" s="15" customFormat="1" ht="30">
      <c r="A17" s="286"/>
      <c r="B17" s="91" t="s">
        <v>8</v>
      </c>
      <c r="C17" s="117" t="s">
        <v>9</v>
      </c>
      <c r="D17" s="30" t="s">
        <v>8</v>
      </c>
      <c r="E17" s="117" t="s">
        <v>9</v>
      </c>
      <c r="F17" s="30" t="s">
        <v>8</v>
      </c>
      <c r="G17" s="31" t="s">
        <v>9</v>
      </c>
      <c r="H17" s="30" t="s">
        <v>8</v>
      </c>
      <c r="I17" s="31" t="s">
        <v>9</v>
      </c>
      <c r="J17" s="30" t="s">
        <v>8</v>
      </c>
      <c r="K17" s="31" t="s">
        <v>9</v>
      </c>
      <c r="L17" s="30" t="s">
        <v>8</v>
      </c>
      <c r="M17" s="117" t="s">
        <v>9</v>
      </c>
      <c r="N17" s="294"/>
      <c r="O17" s="295"/>
      <c r="P17" s="296"/>
      <c r="Q17" s="295"/>
    </row>
    <row r="18" spans="1:17" s="15" customFormat="1">
      <c r="A18" s="284" t="s">
        <v>156</v>
      </c>
      <c r="B18" s="287">
        <f t="shared" ref="B18:M18" si="0">B19+B22</f>
        <v>1085</v>
      </c>
      <c r="C18" s="288">
        <f t="shared" si="0"/>
        <v>100</v>
      </c>
      <c r="D18" s="287">
        <f t="shared" si="0"/>
        <v>1016</v>
      </c>
      <c r="E18" s="288">
        <f t="shared" si="0"/>
        <v>100</v>
      </c>
      <c r="F18" s="287">
        <f t="shared" si="0"/>
        <v>892</v>
      </c>
      <c r="G18" s="288">
        <f t="shared" si="0"/>
        <v>100</v>
      </c>
      <c r="H18" s="287">
        <f t="shared" si="0"/>
        <v>898</v>
      </c>
      <c r="I18" s="288">
        <f t="shared" si="0"/>
        <v>100</v>
      </c>
      <c r="J18" s="287">
        <f t="shared" si="0"/>
        <v>893</v>
      </c>
      <c r="K18" s="288">
        <f t="shared" si="0"/>
        <v>100</v>
      </c>
      <c r="L18" s="287">
        <f t="shared" si="0"/>
        <v>781</v>
      </c>
      <c r="M18" s="293">
        <f t="shared" si="0"/>
        <v>100</v>
      </c>
      <c r="N18" s="297"/>
      <c r="O18" s="298"/>
      <c r="P18" s="299"/>
      <c r="Q18" s="298"/>
    </row>
    <row r="19" spans="1:17" s="15" customFormat="1">
      <c r="A19" s="291" t="s">
        <v>203</v>
      </c>
      <c r="B19" s="44">
        <v>514</v>
      </c>
      <c r="C19" s="93">
        <f>B19/B18*100</f>
        <v>47.373271889400918</v>
      </c>
      <c r="D19" s="44">
        <v>449</v>
      </c>
      <c r="E19" s="93">
        <f>D19/D18*100</f>
        <v>44.19291338582677</v>
      </c>
      <c r="F19" s="44">
        <v>465</v>
      </c>
      <c r="G19" s="93">
        <f>F19/F18*100</f>
        <v>52.130044843049326</v>
      </c>
      <c r="H19" s="113">
        <f t="shared" ref="H19" si="1">SUM(H20:H21)</f>
        <v>529</v>
      </c>
      <c r="I19" s="94">
        <f>H19/H18*100</f>
        <v>58.908685968819597</v>
      </c>
      <c r="J19" s="114">
        <f t="shared" ref="J19" si="2">SUM(J20:J21)</f>
        <v>545</v>
      </c>
      <c r="K19" s="94">
        <f>J19/J18*100</f>
        <v>61.030235162374026</v>
      </c>
      <c r="L19" s="114">
        <f t="shared" ref="L19" si="3">SUM(L20:L21)</f>
        <v>526</v>
      </c>
      <c r="M19" s="93">
        <f>L19/L18*100</f>
        <v>67.349551856594118</v>
      </c>
      <c r="N19" s="300"/>
      <c r="O19" s="206"/>
      <c r="P19" s="202"/>
      <c r="Q19" s="206"/>
    </row>
    <row r="20" spans="1:17" s="15" customFormat="1">
      <c r="A20" s="72" t="s">
        <v>209</v>
      </c>
      <c r="B20" s="87">
        <v>48</v>
      </c>
      <c r="C20" s="39">
        <f>B20/B19*100</f>
        <v>9.3385214007782107</v>
      </c>
      <c r="D20" s="82">
        <v>53</v>
      </c>
      <c r="E20" s="39">
        <f>D20/D19*100</f>
        <v>11.804008908685969</v>
      </c>
      <c r="F20" s="82">
        <v>50</v>
      </c>
      <c r="G20" s="39">
        <f>F20/F19*100</f>
        <v>10.75268817204301</v>
      </c>
      <c r="H20" s="83">
        <v>58</v>
      </c>
      <c r="I20" s="39">
        <f>H20/H19*100</f>
        <v>10.964083175803403</v>
      </c>
      <c r="J20" s="109">
        <v>63</v>
      </c>
      <c r="K20" s="39">
        <f>J20/J19*100</f>
        <v>11.559633027522937</v>
      </c>
      <c r="L20" s="109">
        <v>41</v>
      </c>
      <c r="M20" s="110">
        <f>L20/L19*100</f>
        <v>7.7946768060836504</v>
      </c>
      <c r="N20" s="301"/>
      <c r="O20" s="207"/>
      <c r="P20" s="221"/>
      <c r="Q20" s="207"/>
    </row>
    <row r="21" spans="1:17" s="15" customFormat="1">
      <c r="A21" s="80" t="s">
        <v>210</v>
      </c>
      <c r="B21" s="81">
        <f>B19-B20</f>
        <v>466</v>
      </c>
      <c r="C21" s="126">
        <f>B21/B19*100</f>
        <v>90.661478599221795</v>
      </c>
      <c r="D21" s="81">
        <f>D19-D20</f>
        <v>396</v>
      </c>
      <c r="E21" s="126">
        <f>D21/D19*100</f>
        <v>88.195991091314028</v>
      </c>
      <c r="F21" s="81">
        <f>F19-F20</f>
        <v>415</v>
      </c>
      <c r="G21" s="126">
        <f>F21/F19*100</f>
        <v>89.247311827956992</v>
      </c>
      <c r="H21" s="89">
        <v>471</v>
      </c>
      <c r="I21" s="126">
        <f>H21/H19*100</f>
        <v>89.03591682419659</v>
      </c>
      <c r="J21" s="89">
        <v>482</v>
      </c>
      <c r="K21" s="126">
        <f>J21/J19*100</f>
        <v>88.440366972477065</v>
      </c>
      <c r="L21" s="89">
        <v>485</v>
      </c>
      <c r="M21" s="123">
        <f>L21/L19*100</f>
        <v>92.205323193916357</v>
      </c>
      <c r="N21" s="301"/>
      <c r="O21" s="207"/>
      <c r="P21" s="221"/>
      <c r="Q21" s="207"/>
    </row>
    <row r="22" spans="1:17" s="15" customFormat="1">
      <c r="A22" s="43" t="s">
        <v>204</v>
      </c>
      <c r="B22" s="44">
        <v>571</v>
      </c>
      <c r="C22" s="93">
        <f>B22/B18*100</f>
        <v>52.626728110599075</v>
      </c>
      <c r="D22" s="44">
        <v>567</v>
      </c>
      <c r="E22" s="93">
        <f>D22/D18*100</f>
        <v>55.80708661417323</v>
      </c>
      <c r="F22" s="44">
        <v>427</v>
      </c>
      <c r="G22" s="93">
        <f>F22/F18*100</f>
        <v>47.869955156950674</v>
      </c>
      <c r="H22" s="113">
        <f>SUM(H23:H24)</f>
        <v>369</v>
      </c>
      <c r="I22" s="93">
        <f>H22/H18*100</f>
        <v>41.091314031180396</v>
      </c>
      <c r="J22" s="113">
        <v>348</v>
      </c>
      <c r="K22" s="93">
        <f>J22/J18*100</f>
        <v>38.969764837625981</v>
      </c>
      <c r="L22" s="113">
        <v>255</v>
      </c>
      <c r="M22" s="93">
        <f>L22/L18*100</f>
        <v>32.650448143405889</v>
      </c>
      <c r="N22" s="300"/>
      <c r="O22" s="206"/>
      <c r="P22" s="202"/>
      <c r="Q22" s="206"/>
    </row>
    <row r="23" spans="1:17" s="15" customFormat="1">
      <c r="A23" s="72" t="s">
        <v>209</v>
      </c>
      <c r="B23" s="87">
        <v>127</v>
      </c>
      <c r="C23" s="39">
        <f>B23/B22*100</f>
        <v>22.241681260945708</v>
      </c>
      <c r="D23" s="106">
        <v>74</v>
      </c>
      <c r="E23" s="39">
        <f>D23/D22*100</f>
        <v>13.051146384479717</v>
      </c>
      <c r="F23" s="106">
        <v>72</v>
      </c>
      <c r="G23" s="39">
        <f>F23/F22*100</f>
        <v>16.861826697892273</v>
      </c>
      <c r="H23" s="83">
        <v>56</v>
      </c>
      <c r="I23" s="39">
        <f>H23/H22*100</f>
        <v>15.176151761517614</v>
      </c>
      <c r="J23" s="83">
        <v>66</v>
      </c>
      <c r="K23" s="39">
        <f>J23/J22*100</f>
        <v>18.96551724137931</v>
      </c>
      <c r="L23" s="83">
        <v>32</v>
      </c>
      <c r="M23" s="110">
        <f>L23/L22*100</f>
        <v>12.549019607843137</v>
      </c>
      <c r="N23" s="301"/>
      <c r="O23" s="207"/>
      <c r="P23" s="221"/>
      <c r="Q23" s="207"/>
    </row>
    <row r="24" spans="1:17" s="15" customFormat="1">
      <c r="A24" s="80" t="s">
        <v>210</v>
      </c>
      <c r="B24" s="115">
        <f>B22-B23</f>
        <v>444</v>
      </c>
      <c r="C24" s="126">
        <f>B24/B22*100</f>
        <v>77.758318739054289</v>
      </c>
      <c r="D24" s="115">
        <f>D22-D23</f>
        <v>493</v>
      </c>
      <c r="E24" s="126">
        <f>D24/D22*100</f>
        <v>86.948853615520278</v>
      </c>
      <c r="F24" s="115">
        <f>F22-F23</f>
        <v>355</v>
      </c>
      <c r="G24" s="126">
        <f>F24/F22*100</f>
        <v>83.138173302107731</v>
      </c>
      <c r="H24" s="89">
        <v>313</v>
      </c>
      <c r="I24" s="126">
        <f>H24/H22*100</f>
        <v>84.823848238482384</v>
      </c>
      <c r="J24" s="109">
        <v>256</v>
      </c>
      <c r="K24" s="126">
        <f>J24/J22*100</f>
        <v>73.563218390804593</v>
      </c>
      <c r="L24" s="89">
        <v>198</v>
      </c>
      <c r="M24" s="123">
        <f>L24/L22*100</f>
        <v>77.64705882352942</v>
      </c>
      <c r="N24" s="301"/>
      <c r="O24" s="207"/>
      <c r="P24" s="221"/>
      <c r="Q24" s="207"/>
    </row>
    <row r="25" spans="1:17" s="15" customFormat="1">
      <c r="A25" s="292"/>
      <c r="B25" s="292"/>
      <c r="C25" s="292"/>
      <c r="D25" s="292"/>
      <c r="J25" s="302"/>
      <c r="O25" s="170"/>
      <c r="P25" s="170"/>
      <c r="Q25" s="170"/>
    </row>
    <row r="27" spans="1:17">
      <c r="A27" s="403" t="s">
        <v>14</v>
      </c>
      <c r="B27" s="403"/>
      <c r="C27" s="403"/>
      <c r="D27" s="403"/>
      <c r="E27" s="403"/>
      <c r="F27" s="403"/>
      <c r="G27" s="403"/>
      <c r="H27" s="403"/>
      <c r="I27" s="403"/>
      <c r="J27" s="403"/>
      <c r="K27" s="403"/>
      <c r="L27" s="403"/>
      <c r="M27" s="403"/>
    </row>
    <row r="28" spans="1:17">
      <c r="A28" s="381" t="s">
        <v>188</v>
      </c>
      <c r="B28" s="387"/>
      <c r="C28" s="387"/>
      <c r="D28" s="387"/>
      <c r="E28" s="387"/>
      <c r="F28" s="387"/>
      <c r="G28" s="387"/>
      <c r="H28" s="387"/>
      <c r="I28" s="387"/>
      <c r="J28" s="387"/>
      <c r="K28" s="387"/>
      <c r="L28" s="387"/>
      <c r="M28" s="387"/>
    </row>
    <row r="29" spans="1:17">
      <c r="A29" s="387"/>
      <c r="B29" s="387"/>
      <c r="C29" s="387"/>
      <c r="D29" s="387"/>
      <c r="E29" s="387"/>
      <c r="F29" s="387"/>
      <c r="G29" s="387"/>
      <c r="H29" s="387"/>
      <c r="I29" s="387"/>
      <c r="J29" s="387"/>
      <c r="K29" s="387"/>
      <c r="L29" s="387"/>
      <c r="M29" s="387"/>
    </row>
    <row r="30" spans="1:17">
      <c r="A30" s="387"/>
      <c r="B30" s="387"/>
      <c r="C30" s="387"/>
      <c r="D30" s="387"/>
      <c r="E30" s="387"/>
      <c r="F30" s="387"/>
      <c r="G30" s="387"/>
      <c r="H30" s="387"/>
      <c r="I30" s="387"/>
      <c r="J30" s="387"/>
      <c r="K30" s="387"/>
      <c r="L30" s="387"/>
      <c r="M30" s="387"/>
    </row>
    <row r="31" spans="1:17">
      <c r="A31" s="387"/>
      <c r="B31" s="387"/>
      <c r="C31" s="387"/>
      <c r="D31" s="387"/>
      <c r="E31" s="387"/>
      <c r="F31" s="387"/>
      <c r="G31" s="387"/>
      <c r="H31" s="387"/>
      <c r="I31" s="387"/>
      <c r="J31" s="387"/>
      <c r="K31" s="387"/>
      <c r="L31" s="387"/>
      <c r="M31" s="387"/>
    </row>
    <row r="32" spans="1:17">
      <c r="A32" s="387"/>
      <c r="B32" s="387"/>
      <c r="C32" s="387"/>
      <c r="D32" s="387"/>
      <c r="E32" s="387"/>
      <c r="F32" s="387"/>
      <c r="G32" s="387"/>
      <c r="H32" s="387"/>
      <c r="I32" s="387"/>
      <c r="J32" s="387"/>
      <c r="K32" s="387"/>
      <c r="L32" s="387"/>
      <c r="M32" s="387"/>
    </row>
    <row r="33" spans="1:13">
      <c r="A33" s="387"/>
      <c r="B33" s="387"/>
      <c r="C33" s="387"/>
      <c r="D33" s="387"/>
      <c r="E33" s="387"/>
      <c r="F33" s="387"/>
      <c r="G33" s="387"/>
      <c r="H33" s="387"/>
      <c r="I33" s="387"/>
      <c r="J33" s="387"/>
      <c r="K33" s="387"/>
      <c r="L33" s="387"/>
      <c r="M33" s="387"/>
    </row>
    <row r="34" spans="1:13">
      <c r="A34" s="387"/>
      <c r="B34" s="387"/>
      <c r="C34" s="387"/>
      <c r="D34" s="387"/>
      <c r="E34" s="387"/>
      <c r="F34" s="387"/>
      <c r="G34" s="387"/>
      <c r="H34" s="387"/>
      <c r="I34" s="387"/>
      <c r="J34" s="387"/>
      <c r="K34" s="387"/>
      <c r="L34" s="387"/>
      <c r="M34" s="387"/>
    </row>
    <row r="35" spans="1:13">
      <c r="A35" s="387"/>
      <c r="B35" s="387"/>
      <c r="C35" s="387"/>
      <c r="D35" s="387"/>
      <c r="E35" s="387"/>
      <c r="F35" s="387"/>
      <c r="G35" s="387"/>
      <c r="H35" s="387"/>
      <c r="I35" s="387"/>
      <c r="J35" s="387"/>
      <c r="K35" s="387"/>
      <c r="L35" s="387"/>
      <c r="M35" s="387"/>
    </row>
    <row r="37" spans="1:13">
      <c r="A37" s="13" t="s">
        <v>15</v>
      </c>
    </row>
  </sheetData>
  <mergeCells count="16">
    <mergeCell ref="A27:M27"/>
    <mergeCell ref="A28:M35"/>
    <mergeCell ref="A1:M1"/>
    <mergeCell ref="A3:M3"/>
    <mergeCell ref="A4:M7"/>
    <mergeCell ref="A8:M8"/>
    <mergeCell ref="A9:M12"/>
    <mergeCell ref="A13:M13"/>
    <mergeCell ref="B16:C16"/>
    <mergeCell ref="D16:E16"/>
    <mergeCell ref="P16:Q16"/>
    <mergeCell ref="F16:G16"/>
    <mergeCell ref="H16:I16"/>
    <mergeCell ref="J16:K16"/>
    <mergeCell ref="L16:M16"/>
    <mergeCell ref="N16:O16"/>
  </mergeCells>
  <hyperlinks>
    <hyperlink ref="A37" location="Titelseite!A1" display="zurück zum Inhaltsverzeichnis" xr:uid="{00000000-0004-0000-0900-000000000000}"/>
  </hyperlinks>
  <pageMargins left="0.7" right="0.7" top="0.78740157499999996" bottom="0.78740157499999996" header="0.3" footer="0.3"/>
  <pageSetup paperSize="9" orientation="portrait" horizontalDpi="4294967293" verticalDpi="0" r:id="rId1"/>
  <ignoredErrors>
    <ignoredError sqref="C21:J24 H19:I19" formula="1"/>
    <ignoredError sqref="J19:M19" formula="1"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C42"/>
  <sheetViews>
    <sheetView workbookViewId="0">
      <selection sqref="A1:R1"/>
    </sheetView>
  </sheetViews>
  <sheetFormatPr baseColWidth="10" defaultColWidth="11.42578125" defaultRowHeight="15"/>
  <cols>
    <col min="1" max="1" width="11.42578125" style="4"/>
    <col min="2" max="2" width="24.5703125" style="4" customWidth="1"/>
    <col min="3" max="17" width="12.28515625" style="4" customWidth="1"/>
    <col min="18" max="19" width="11.42578125" style="4"/>
    <col min="20" max="20" width="12.28515625" style="4" customWidth="1"/>
    <col min="21" max="16384" width="11.42578125" style="4"/>
  </cols>
  <sheetData>
    <row r="1" spans="1:20" ht="18.75">
      <c r="A1" s="386" t="s">
        <v>172</v>
      </c>
      <c r="B1" s="386"/>
      <c r="C1" s="386"/>
      <c r="D1" s="386"/>
      <c r="E1" s="386"/>
      <c r="F1" s="386"/>
      <c r="G1" s="386"/>
      <c r="H1" s="386"/>
      <c r="I1" s="386"/>
      <c r="J1" s="386"/>
      <c r="K1" s="386"/>
      <c r="L1" s="386"/>
      <c r="M1" s="386"/>
      <c r="N1" s="386"/>
      <c r="O1" s="386"/>
      <c r="P1" s="386"/>
      <c r="Q1" s="386"/>
      <c r="R1" s="386"/>
    </row>
    <row r="3" spans="1:20" ht="15.75">
      <c r="A3" s="380" t="s">
        <v>0</v>
      </c>
      <c r="B3" s="380"/>
      <c r="C3" s="380"/>
      <c r="D3" s="380"/>
      <c r="E3" s="380"/>
      <c r="F3" s="380"/>
      <c r="G3" s="380"/>
      <c r="H3" s="380"/>
      <c r="I3" s="380"/>
      <c r="J3" s="380"/>
      <c r="K3" s="380"/>
      <c r="L3" s="380"/>
      <c r="M3" s="380"/>
      <c r="N3" s="380"/>
      <c r="O3" s="380"/>
      <c r="P3" s="380"/>
      <c r="Q3" s="380"/>
      <c r="R3" s="380"/>
    </row>
    <row r="4" spans="1:20">
      <c r="A4" s="387" t="s">
        <v>159</v>
      </c>
      <c r="B4" s="387"/>
      <c r="C4" s="387"/>
      <c r="D4" s="387"/>
      <c r="E4" s="387"/>
      <c r="F4" s="387"/>
      <c r="G4" s="387"/>
      <c r="H4" s="387"/>
      <c r="I4" s="387"/>
      <c r="J4" s="387"/>
      <c r="K4" s="387"/>
      <c r="L4" s="387"/>
      <c r="M4" s="387"/>
      <c r="N4" s="387"/>
      <c r="O4" s="387"/>
      <c r="P4" s="387"/>
      <c r="Q4" s="387"/>
      <c r="R4" s="387"/>
    </row>
    <row r="5" spans="1:20">
      <c r="A5" s="387"/>
      <c r="B5" s="387"/>
      <c r="C5" s="387"/>
      <c r="D5" s="387"/>
      <c r="E5" s="387"/>
      <c r="F5" s="387"/>
      <c r="G5" s="387"/>
      <c r="H5" s="387"/>
      <c r="I5" s="387"/>
      <c r="J5" s="387"/>
      <c r="K5" s="387"/>
      <c r="L5" s="387"/>
      <c r="M5" s="387"/>
      <c r="N5" s="387"/>
      <c r="O5" s="387"/>
      <c r="P5" s="387"/>
      <c r="Q5" s="387"/>
      <c r="R5" s="387"/>
    </row>
    <row r="6" spans="1:20">
      <c r="A6" s="387"/>
      <c r="B6" s="387"/>
      <c r="C6" s="387"/>
      <c r="D6" s="387"/>
      <c r="E6" s="387"/>
      <c r="F6" s="387"/>
      <c r="G6" s="387"/>
      <c r="H6" s="387"/>
      <c r="I6" s="387"/>
      <c r="J6" s="387"/>
      <c r="K6" s="387"/>
      <c r="L6" s="387"/>
      <c r="M6" s="387"/>
      <c r="N6" s="387"/>
      <c r="O6" s="387"/>
      <c r="P6" s="387"/>
      <c r="Q6" s="387"/>
      <c r="R6" s="387"/>
    </row>
    <row r="7" spans="1:20">
      <c r="A7" s="387"/>
      <c r="B7" s="387"/>
      <c r="C7" s="387"/>
      <c r="D7" s="387"/>
      <c r="E7" s="387"/>
      <c r="F7" s="387"/>
      <c r="G7" s="387"/>
      <c r="H7" s="387"/>
      <c r="I7" s="387"/>
      <c r="J7" s="387"/>
      <c r="K7" s="387"/>
      <c r="L7" s="387"/>
      <c r="M7" s="387"/>
      <c r="N7" s="387"/>
      <c r="O7" s="387"/>
      <c r="P7" s="387"/>
      <c r="Q7" s="387"/>
      <c r="R7" s="387"/>
    </row>
    <row r="8" spans="1:20" ht="15.75">
      <c r="A8" s="380" t="s">
        <v>1</v>
      </c>
      <c r="B8" s="380"/>
      <c r="C8" s="380"/>
      <c r="D8" s="380"/>
      <c r="E8" s="380"/>
      <c r="F8" s="380"/>
      <c r="G8" s="380"/>
      <c r="H8" s="380"/>
      <c r="I8" s="380"/>
      <c r="J8" s="380"/>
      <c r="K8" s="380"/>
      <c r="L8" s="380"/>
      <c r="M8" s="380"/>
      <c r="N8" s="380"/>
      <c r="O8" s="380"/>
      <c r="P8" s="380"/>
      <c r="Q8" s="380"/>
      <c r="R8" s="380"/>
    </row>
    <row r="9" spans="1:20">
      <c r="A9" s="381" t="s">
        <v>158</v>
      </c>
      <c r="B9" s="381"/>
      <c r="C9" s="381"/>
      <c r="D9" s="381"/>
      <c r="E9" s="381"/>
      <c r="F9" s="381"/>
      <c r="G9" s="381"/>
      <c r="H9" s="381"/>
      <c r="I9" s="381"/>
      <c r="J9" s="381"/>
      <c r="K9" s="381"/>
      <c r="L9" s="381"/>
      <c r="M9" s="381"/>
      <c r="N9" s="381"/>
      <c r="O9" s="381"/>
      <c r="P9" s="381"/>
      <c r="Q9" s="381"/>
      <c r="R9" s="381"/>
    </row>
    <row r="10" spans="1:20">
      <c r="A10" s="381"/>
      <c r="B10" s="381"/>
      <c r="C10" s="381"/>
      <c r="D10" s="381"/>
      <c r="E10" s="381"/>
      <c r="F10" s="381"/>
      <c r="G10" s="381"/>
      <c r="H10" s="381"/>
      <c r="I10" s="381"/>
      <c r="J10" s="381"/>
      <c r="K10" s="381"/>
      <c r="L10" s="381"/>
      <c r="M10" s="381"/>
      <c r="N10" s="381"/>
      <c r="O10" s="381"/>
      <c r="P10" s="381"/>
      <c r="Q10" s="381"/>
      <c r="R10" s="381"/>
    </row>
    <row r="11" spans="1:20">
      <c r="A11" s="381"/>
      <c r="B11" s="381"/>
      <c r="C11" s="381"/>
      <c r="D11" s="381"/>
      <c r="E11" s="381"/>
      <c r="F11" s="381"/>
      <c r="G11" s="381"/>
      <c r="H11" s="381"/>
      <c r="I11" s="381"/>
      <c r="J11" s="381"/>
      <c r="K11" s="381"/>
      <c r="L11" s="381"/>
      <c r="M11" s="381"/>
      <c r="N11" s="381"/>
      <c r="O11" s="381"/>
      <c r="P11" s="381"/>
      <c r="Q11" s="381"/>
      <c r="R11" s="381"/>
    </row>
    <row r="12" spans="1:20">
      <c r="A12" s="381"/>
      <c r="B12" s="381"/>
      <c r="C12" s="381"/>
      <c r="D12" s="381"/>
      <c r="E12" s="381"/>
      <c r="F12" s="381"/>
      <c r="G12" s="381"/>
      <c r="H12" s="381"/>
      <c r="I12" s="381"/>
      <c r="J12" s="381"/>
      <c r="K12" s="381"/>
      <c r="L12" s="381"/>
      <c r="M12" s="381"/>
      <c r="N12" s="381"/>
      <c r="O12" s="381"/>
      <c r="P12" s="381"/>
      <c r="Q12" s="381"/>
      <c r="R12" s="381"/>
    </row>
    <row r="13" spans="1:20" ht="15.75">
      <c r="A13" s="380" t="s">
        <v>2</v>
      </c>
      <c r="B13" s="380"/>
      <c r="C13" s="380"/>
      <c r="D13" s="380"/>
      <c r="E13" s="380"/>
      <c r="F13" s="380"/>
      <c r="G13" s="380"/>
      <c r="H13" s="380"/>
      <c r="I13" s="380"/>
      <c r="J13" s="380"/>
      <c r="K13" s="380"/>
      <c r="L13" s="380"/>
      <c r="M13" s="380"/>
      <c r="N13" s="380"/>
      <c r="O13" s="380"/>
      <c r="P13" s="380"/>
      <c r="Q13" s="380"/>
      <c r="R13" s="380"/>
    </row>
    <row r="15" spans="1:20">
      <c r="A15" s="6" t="s">
        <v>157</v>
      </c>
      <c r="B15" s="6"/>
      <c r="C15" s="6"/>
      <c r="D15" s="6"/>
      <c r="E15" s="6"/>
      <c r="F15" s="7"/>
      <c r="G15" s="7"/>
      <c r="H15" s="7"/>
      <c r="I15" s="7"/>
      <c r="J15" s="7"/>
      <c r="K15" s="7"/>
      <c r="L15" s="7"/>
      <c r="M15" s="7"/>
      <c r="N15" s="7"/>
      <c r="O15" s="7"/>
      <c r="P15" s="7"/>
      <c r="Q15" s="7"/>
      <c r="R15" s="7"/>
    </row>
    <row r="16" spans="1:20">
      <c r="A16" s="423"/>
      <c r="B16" s="424"/>
      <c r="C16" s="414" t="s">
        <v>17</v>
      </c>
      <c r="D16" s="416"/>
      <c r="E16" s="416"/>
      <c r="F16" s="414" t="s">
        <v>18</v>
      </c>
      <c r="G16" s="416"/>
      <c r="H16" s="415"/>
      <c r="I16" s="414" t="s">
        <v>19</v>
      </c>
      <c r="J16" s="416"/>
      <c r="K16" s="415"/>
      <c r="L16" s="414" t="s">
        <v>20</v>
      </c>
      <c r="M16" s="416"/>
      <c r="N16" s="415"/>
      <c r="O16" s="414" t="s">
        <v>21</v>
      </c>
      <c r="P16" s="416"/>
      <c r="Q16" s="415"/>
      <c r="R16" s="414" t="s">
        <v>187</v>
      </c>
      <c r="S16" s="416"/>
      <c r="T16" s="415"/>
    </row>
    <row r="17" spans="1:29" ht="45">
      <c r="A17" s="425"/>
      <c r="B17" s="426"/>
      <c r="C17" s="91" t="s">
        <v>8</v>
      </c>
      <c r="D17" s="92" t="s">
        <v>32</v>
      </c>
      <c r="E17" s="117" t="s">
        <v>33</v>
      </c>
      <c r="F17" s="30" t="s">
        <v>8</v>
      </c>
      <c r="G17" s="117" t="s">
        <v>32</v>
      </c>
      <c r="H17" s="117" t="s">
        <v>33</v>
      </c>
      <c r="I17" s="30" t="s">
        <v>8</v>
      </c>
      <c r="J17" s="117" t="s">
        <v>32</v>
      </c>
      <c r="K17" s="117" t="s">
        <v>33</v>
      </c>
      <c r="L17" s="30" t="s">
        <v>8</v>
      </c>
      <c r="M17" s="117" t="s">
        <v>32</v>
      </c>
      <c r="N17" s="117" t="s">
        <v>33</v>
      </c>
      <c r="O17" s="30" t="s">
        <v>8</v>
      </c>
      <c r="P17" s="117" t="s">
        <v>32</v>
      </c>
      <c r="Q17" s="31" t="s">
        <v>33</v>
      </c>
      <c r="R17" s="30" t="s">
        <v>8</v>
      </c>
      <c r="S17" s="117" t="s">
        <v>32</v>
      </c>
      <c r="T17" s="31" t="s">
        <v>33</v>
      </c>
    </row>
    <row r="18" spans="1:29" ht="30">
      <c r="A18" s="420" t="s">
        <v>10</v>
      </c>
      <c r="B18" s="118" t="s">
        <v>29</v>
      </c>
      <c r="C18" s="44">
        <v>10930</v>
      </c>
      <c r="D18" s="111">
        <f>SUM(D19:D20)</f>
        <v>1058</v>
      </c>
      <c r="E18" s="119">
        <f t="shared" ref="E18:E29" si="0">D18/C18*100</f>
        <v>9.679780420860018</v>
      </c>
      <c r="F18" s="33">
        <v>11027</v>
      </c>
      <c r="G18" s="120">
        <f>SUM(G19:G20)</f>
        <v>972</v>
      </c>
      <c r="H18" s="119">
        <f t="shared" ref="H18:H29" si="1">G18/F18*100</f>
        <v>8.8147274870771746</v>
      </c>
      <c r="I18" s="33">
        <v>11042</v>
      </c>
      <c r="J18" s="120">
        <f>SUM(J19:J20)</f>
        <v>868</v>
      </c>
      <c r="K18" s="119">
        <f t="shared" ref="K18:K29" si="2">J18/I18*100</f>
        <v>7.860894765441043</v>
      </c>
      <c r="L18" s="33">
        <v>10617</v>
      </c>
      <c r="M18" s="120">
        <f>SUM(M19:M20)</f>
        <v>919</v>
      </c>
      <c r="N18" s="119">
        <f t="shared" ref="N18:N29" si="3">M18/L18*100</f>
        <v>8.6559291701987373</v>
      </c>
      <c r="O18" s="33">
        <v>9745</v>
      </c>
      <c r="P18" s="120">
        <f>SUM(P19:P20)</f>
        <v>864</v>
      </c>
      <c r="Q18" s="121">
        <f t="shared" ref="Q18:Q29" si="4">P18/O18*100</f>
        <v>8.866085171883018</v>
      </c>
      <c r="R18" s="33">
        <v>11321</v>
      </c>
      <c r="S18" s="120">
        <f>SUM(S19:S20)</f>
        <v>861</v>
      </c>
      <c r="T18" s="121">
        <f t="shared" ref="T18:T29" si="5">S18/R18*100</f>
        <v>7.6053352177369486</v>
      </c>
    </row>
    <row r="19" spans="1:29">
      <c r="A19" s="421"/>
      <c r="B19" s="99" t="s">
        <v>30</v>
      </c>
      <c r="C19" s="33">
        <v>2621</v>
      </c>
      <c r="D19" s="120">
        <v>516</v>
      </c>
      <c r="E19" s="112">
        <f t="shared" si="0"/>
        <v>19.687142312094622</v>
      </c>
      <c r="F19" s="33">
        <v>2563</v>
      </c>
      <c r="G19" s="120">
        <v>461</v>
      </c>
      <c r="H19" s="112">
        <f t="shared" si="1"/>
        <v>17.986734295747173</v>
      </c>
      <c r="I19" s="33">
        <v>2810</v>
      </c>
      <c r="J19" s="120">
        <v>477</v>
      </c>
      <c r="K19" s="112">
        <f t="shared" si="2"/>
        <v>16.97508896797153</v>
      </c>
      <c r="L19" s="33">
        <v>2558</v>
      </c>
      <c r="M19" s="120">
        <v>562</v>
      </c>
      <c r="N19" s="112">
        <f t="shared" si="3"/>
        <v>21.970289288506645</v>
      </c>
      <c r="O19" s="33">
        <v>2492</v>
      </c>
      <c r="P19" s="120">
        <v>522</v>
      </c>
      <c r="Q19" s="38">
        <f t="shared" si="4"/>
        <v>20.947030497592294</v>
      </c>
      <c r="R19" s="33">
        <v>3454</v>
      </c>
      <c r="S19" s="120">
        <v>619</v>
      </c>
      <c r="T19" s="38">
        <f t="shared" si="5"/>
        <v>17.921250723798497</v>
      </c>
    </row>
    <row r="20" spans="1:29">
      <c r="A20" s="422"/>
      <c r="B20" s="99" t="s">
        <v>31</v>
      </c>
      <c r="C20" s="33">
        <v>8309</v>
      </c>
      <c r="D20" s="122">
        <v>542</v>
      </c>
      <c r="E20" s="123">
        <f t="shared" si="0"/>
        <v>6.5230472981104821</v>
      </c>
      <c r="F20" s="33">
        <v>8464</v>
      </c>
      <c r="G20" s="124">
        <v>511</v>
      </c>
      <c r="H20" s="123">
        <f t="shared" si="1"/>
        <v>6.0373345935727789</v>
      </c>
      <c r="I20" s="33">
        <v>8232</v>
      </c>
      <c r="J20" s="124">
        <v>391</v>
      </c>
      <c r="K20" s="123">
        <f t="shared" si="2"/>
        <v>4.7497570456754135</v>
      </c>
      <c r="L20" s="33">
        <v>8059</v>
      </c>
      <c r="M20" s="125">
        <v>357</v>
      </c>
      <c r="N20" s="123">
        <f t="shared" si="3"/>
        <v>4.4298300037225466</v>
      </c>
      <c r="O20" s="33">
        <v>7253</v>
      </c>
      <c r="P20" s="125">
        <v>342</v>
      </c>
      <c r="Q20" s="126">
        <f t="shared" si="4"/>
        <v>4.7152902247345923</v>
      </c>
      <c r="R20" s="33">
        <v>7867</v>
      </c>
      <c r="S20" s="125">
        <v>242</v>
      </c>
      <c r="T20" s="126">
        <f t="shared" si="5"/>
        <v>3.0761408414897673</v>
      </c>
    </row>
    <row r="21" spans="1:29" ht="30" customHeight="1">
      <c r="A21" s="420" t="s">
        <v>11</v>
      </c>
      <c r="B21" s="118" t="s">
        <v>29</v>
      </c>
      <c r="C21" s="127">
        <v>5179</v>
      </c>
      <c r="D21" s="120">
        <f>SUM(D22:D23)</f>
        <v>510</v>
      </c>
      <c r="E21" s="121">
        <f t="shared" si="0"/>
        <v>9.8474608997876043</v>
      </c>
      <c r="F21" s="127">
        <v>5061</v>
      </c>
      <c r="G21" s="120">
        <f>SUM(G22:G23)</f>
        <v>554</v>
      </c>
      <c r="H21" s="121">
        <f t="shared" si="1"/>
        <v>10.946453270104723</v>
      </c>
      <c r="I21" s="127">
        <v>5007</v>
      </c>
      <c r="J21" s="120">
        <f>SUM(J22:J23)</f>
        <v>418</v>
      </c>
      <c r="K21" s="121">
        <f t="shared" si="2"/>
        <v>8.3483123626922318</v>
      </c>
      <c r="L21" s="127">
        <v>4489</v>
      </c>
      <c r="M21" s="120">
        <f>SUM(M22:M23)</f>
        <v>570</v>
      </c>
      <c r="N21" s="121">
        <f t="shared" si="3"/>
        <v>12.697705502339051</v>
      </c>
      <c r="O21" s="127">
        <v>4417</v>
      </c>
      <c r="P21" s="120">
        <f>SUM(P22:P23)</f>
        <v>498</v>
      </c>
      <c r="Q21" s="121">
        <f t="shared" si="4"/>
        <v>11.274620783337106</v>
      </c>
      <c r="R21" s="127">
        <v>5482</v>
      </c>
      <c r="S21" s="120">
        <f>SUM(S22:S23)</f>
        <v>413</v>
      </c>
      <c r="T21" s="121">
        <f t="shared" si="5"/>
        <v>7.5337468077344036</v>
      </c>
    </row>
    <row r="22" spans="1:29">
      <c r="A22" s="421"/>
      <c r="B22" s="99" t="s">
        <v>30</v>
      </c>
      <c r="C22" s="87">
        <v>1336</v>
      </c>
      <c r="D22" s="120">
        <v>290</v>
      </c>
      <c r="E22" s="112">
        <f t="shared" si="0"/>
        <v>21.706586826347305</v>
      </c>
      <c r="F22" s="81">
        <v>1240</v>
      </c>
      <c r="G22" s="120">
        <v>278</v>
      </c>
      <c r="H22" s="112">
        <f t="shared" si="1"/>
        <v>22.419354838709676</v>
      </c>
      <c r="I22" s="81">
        <v>1399</v>
      </c>
      <c r="J22" s="120">
        <v>279</v>
      </c>
      <c r="K22" s="112">
        <f t="shared" si="2"/>
        <v>19.942816297355254</v>
      </c>
      <c r="L22" s="128">
        <v>1264</v>
      </c>
      <c r="M22" s="120">
        <v>328</v>
      </c>
      <c r="N22" s="112">
        <f t="shared" si="3"/>
        <v>25.949367088607595</v>
      </c>
      <c r="O22" s="128">
        <v>1317</v>
      </c>
      <c r="P22" s="120">
        <v>330</v>
      </c>
      <c r="Q22" s="38">
        <f t="shared" si="4"/>
        <v>25.05694760820046</v>
      </c>
      <c r="R22" s="128">
        <v>1894</v>
      </c>
      <c r="S22" s="120">
        <v>269</v>
      </c>
      <c r="T22" s="38">
        <f t="shared" si="5"/>
        <v>14.202745512143611</v>
      </c>
    </row>
    <row r="23" spans="1:29">
      <c r="A23" s="422"/>
      <c r="B23" s="99" t="s">
        <v>31</v>
      </c>
      <c r="C23" s="87">
        <v>3843</v>
      </c>
      <c r="D23" s="129">
        <v>220</v>
      </c>
      <c r="E23" s="123">
        <f t="shared" si="0"/>
        <v>5.7246942492844139</v>
      </c>
      <c r="F23" s="81">
        <v>3821</v>
      </c>
      <c r="G23" s="124">
        <v>276</v>
      </c>
      <c r="H23" s="123">
        <f t="shared" si="1"/>
        <v>7.2232399895315362</v>
      </c>
      <c r="I23" s="81">
        <v>3608</v>
      </c>
      <c r="J23" s="124">
        <v>139</v>
      </c>
      <c r="K23" s="123">
        <f t="shared" si="2"/>
        <v>3.8525498891352554</v>
      </c>
      <c r="L23" s="128">
        <v>3225</v>
      </c>
      <c r="M23" s="125">
        <v>242</v>
      </c>
      <c r="N23" s="123">
        <f t="shared" si="3"/>
        <v>7.5038759689922481</v>
      </c>
      <c r="O23" s="128">
        <v>3100</v>
      </c>
      <c r="P23" s="125">
        <v>168</v>
      </c>
      <c r="Q23" s="126">
        <f t="shared" si="4"/>
        <v>5.419354838709677</v>
      </c>
      <c r="R23" s="128">
        <v>3588</v>
      </c>
      <c r="S23" s="125">
        <v>144</v>
      </c>
      <c r="T23" s="126">
        <f t="shared" si="5"/>
        <v>4.0133779264214047</v>
      </c>
    </row>
    <row r="24" spans="1:29" ht="30">
      <c r="A24" s="420" t="s">
        <v>12</v>
      </c>
      <c r="B24" s="130" t="s">
        <v>29</v>
      </c>
      <c r="C24" s="44">
        <v>25719</v>
      </c>
      <c r="D24" s="120">
        <f>SUM(D25:D26)</f>
        <v>2581</v>
      </c>
      <c r="E24" s="121">
        <f t="shared" si="0"/>
        <v>10.035382402115168</v>
      </c>
      <c r="F24" s="44">
        <v>24432</v>
      </c>
      <c r="G24" s="120">
        <f>SUM(G25:G26)</f>
        <v>2460</v>
      </c>
      <c r="H24" s="121">
        <f t="shared" si="1"/>
        <v>10.06876227897839</v>
      </c>
      <c r="I24" s="44">
        <v>23307</v>
      </c>
      <c r="J24" s="120">
        <f>SUM(J25:J26)</f>
        <v>2566</v>
      </c>
      <c r="K24" s="121">
        <f t="shared" si="2"/>
        <v>11.009567940961942</v>
      </c>
      <c r="L24" s="44">
        <v>21584</v>
      </c>
      <c r="M24" s="120">
        <f>SUM(M25:M26)</f>
        <v>2358</v>
      </c>
      <c r="N24" s="121">
        <f t="shared" si="3"/>
        <v>10.924759080800593</v>
      </c>
      <c r="O24" s="111">
        <v>20486</v>
      </c>
      <c r="P24" s="120">
        <f>SUM(P25:P26)</f>
        <v>2340</v>
      </c>
      <c r="Q24" s="121">
        <f t="shared" si="4"/>
        <v>11.422434833544861</v>
      </c>
      <c r="R24" s="111">
        <v>28019</v>
      </c>
      <c r="S24" s="120">
        <f>SUM(S25:S26)</f>
        <v>2477</v>
      </c>
      <c r="T24" s="121">
        <f t="shared" si="5"/>
        <v>8.8404297084121488</v>
      </c>
    </row>
    <row r="25" spans="1:29">
      <c r="A25" s="421"/>
      <c r="B25" s="98" t="s">
        <v>30</v>
      </c>
      <c r="C25" s="87">
        <v>6695</v>
      </c>
      <c r="D25" s="131">
        <v>1447</v>
      </c>
      <c r="E25" s="112">
        <f t="shared" si="0"/>
        <v>21.613144137415983</v>
      </c>
      <c r="F25" s="81">
        <v>6146</v>
      </c>
      <c r="G25" s="131">
        <v>1475</v>
      </c>
      <c r="H25" s="112">
        <f t="shared" si="1"/>
        <v>23.999349170191994</v>
      </c>
      <c r="I25" s="81">
        <v>7305</v>
      </c>
      <c r="J25" s="131">
        <v>1706</v>
      </c>
      <c r="K25" s="112">
        <f t="shared" si="2"/>
        <v>23.353867214236821</v>
      </c>
      <c r="L25" s="128">
        <v>7182</v>
      </c>
      <c r="M25" s="132">
        <v>1754</v>
      </c>
      <c r="N25" s="38">
        <f t="shared" si="3"/>
        <v>24.422166527429685</v>
      </c>
      <c r="O25" s="132">
        <v>7385</v>
      </c>
      <c r="P25" s="132">
        <v>1669</v>
      </c>
      <c r="Q25" s="38">
        <f t="shared" si="4"/>
        <v>22.599864590385916</v>
      </c>
      <c r="R25" s="132">
        <v>11801</v>
      </c>
      <c r="S25" s="132">
        <v>1889</v>
      </c>
      <c r="T25" s="38">
        <f t="shared" si="5"/>
        <v>16.007118040843995</v>
      </c>
    </row>
    <row r="26" spans="1:29">
      <c r="A26" s="422"/>
      <c r="B26" s="98" t="s">
        <v>31</v>
      </c>
      <c r="C26" s="87">
        <v>19024</v>
      </c>
      <c r="D26" s="129">
        <v>1134</v>
      </c>
      <c r="E26" s="123">
        <f t="shared" si="0"/>
        <v>5.9608915054667788</v>
      </c>
      <c r="F26" s="81">
        <v>18286</v>
      </c>
      <c r="G26" s="124">
        <v>985</v>
      </c>
      <c r="H26" s="123">
        <f t="shared" si="1"/>
        <v>5.3866345838346277</v>
      </c>
      <c r="I26" s="81">
        <v>16002</v>
      </c>
      <c r="J26" s="124">
        <v>860</v>
      </c>
      <c r="K26" s="123">
        <f t="shared" si="2"/>
        <v>5.3743282089738784</v>
      </c>
      <c r="L26" s="128">
        <v>14402</v>
      </c>
      <c r="M26" s="125">
        <v>604</v>
      </c>
      <c r="N26" s="126">
        <f t="shared" si="3"/>
        <v>4.1938619636161647</v>
      </c>
      <c r="O26" s="132">
        <v>13101</v>
      </c>
      <c r="P26" s="125">
        <v>671</v>
      </c>
      <c r="Q26" s="126">
        <f t="shared" si="4"/>
        <v>5.1217464315701093</v>
      </c>
      <c r="R26" s="132">
        <v>16219</v>
      </c>
      <c r="S26" s="125">
        <v>588</v>
      </c>
      <c r="T26" s="126">
        <f t="shared" si="5"/>
        <v>3.6253776435045322</v>
      </c>
    </row>
    <row r="27" spans="1:29" ht="30">
      <c r="A27" s="420" t="s">
        <v>13</v>
      </c>
      <c r="B27" s="130" t="s">
        <v>29</v>
      </c>
      <c r="C27" s="44">
        <v>7057</v>
      </c>
      <c r="D27" s="120">
        <f>SUM(D28:D29)</f>
        <v>621</v>
      </c>
      <c r="E27" s="121">
        <f t="shared" si="0"/>
        <v>8.7997732747626465</v>
      </c>
      <c r="F27" s="44">
        <v>6946</v>
      </c>
      <c r="G27" s="120">
        <f>SUM(G28:G29)</f>
        <v>530</v>
      </c>
      <c r="H27" s="121">
        <f t="shared" si="1"/>
        <v>7.6302908148574726</v>
      </c>
      <c r="I27" s="44">
        <v>6770</v>
      </c>
      <c r="J27" s="120">
        <f>SUM(J28:J29)</f>
        <v>487</v>
      </c>
      <c r="K27" s="121">
        <f t="shared" si="2"/>
        <v>7.1935007385524372</v>
      </c>
      <c r="L27" s="44">
        <v>6621</v>
      </c>
      <c r="M27" s="120">
        <f>SUM(M28:M29)</f>
        <v>455</v>
      </c>
      <c r="N27" s="121">
        <f t="shared" si="3"/>
        <v>6.8720737048784173</v>
      </c>
      <c r="O27" s="111">
        <v>6289</v>
      </c>
      <c r="P27" s="120">
        <f>SUM(P28:P29)</f>
        <v>489</v>
      </c>
      <c r="Q27" s="121">
        <f t="shared" si="4"/>
        <v>7.7754809985689306</v>
      </c>
      <c r="R27" s="111">
        <v>7520</v>
      </c>
      <c r="S27" s="120">
        <f>SUM(S28:S29)</f>
        <v>379</v>
      </c>
      <c r="T27" s="121">
        <f t="shared" si="5"/>
        <v>5.0398936170212769</v>
      </c>
    </row>
    <row r="28" spans="1:29">
      <c r="A28" s="421"/>
      <c r="B28" s="98" t="s">
        <v>30</v>
      </c>
      <c r="C28" s="87">
        <v>1657</v>
      </c>
      <c r="D28" s="131">
        <v>396</v>
      </c>
      <c r="E28" s="112">
        <f t="shared" si="0"/>
        <v>23.898611949305977</v>
      </c>
      <c r="F28" s="81">
        <v>1523</v>
      </c>
      <c r="G28" s="131">
        <v>361</v>
      </c>
      <c r="H28" s="112">
        <f t="shared" si="1"/>
        <v>23.703217334208798</v>
      </c>
      <c r="I28" s="81">
        <v>1713</v>
      </c>
      <c r="J28" s="131">
        <v>346</v>
      </c>
      <c r="K28" s="112">
        <f t="shared" si="2"/>
        <v>20.198482194979565</v>
      </c>
      <c r="L28" s="128">
        <v>1627</v>
      </c>
      <c r="M28" s="132">
        <v>350</v>
      </c>
      <c r="N28" s="38">
        <f t="shared" si="3"/>
        <v>21.5119852489244</v>
      </c>
      <c r="O28" s="132">
        <v>1708</v>
      </c>
      <c r="P28" s="132">
        <v>361</v>
      </c>
      <c r="Q28" s="38">
        <f t="shared" si="4"/>
        <v>21.135831381733023</v>
      </c>
      <c r="R28" s="132">
        <v>2825</v>
      </c>
      <c r="S28" s="132">
        <v>262</v>
      </c>
      <c r="T28" s="38">
        <f t="shared" si="5"/>
        <v>9.2743362831858409</v>
      </c>
    </row>
    <row r="29" spans="1:29">
      <c r="A29" s="422"/>
      <c r="B29" s="133" t="s">
        <v>31</v>
      </c>
      <c r="C29" s="115">
        <v>5400</v>
      </c>
      <c r="D29" s="129">
        <v>225</v>
      </c>
      <c r="E29" s="123">
        <f t="shared" si="0"/>
        <v>4.1666666666666661</v>
      </c>
      <c r="F29" s="115">
        <v>5423</v>
      </c>
      <c r="G29" s="124">
        <v>169</v>
      </c>
      <c r="H29" s="123">
        <f t="shared" si="1"/>
        <v>3.1163562603724873</v>
      </c>
      <c r="I29" s="81">
        <v>5057</v>
      </c>
      <c r="J29" s="124">
        <v>141</v>
      </c>
      <c r="K29" s="123">
        <f t="shared" si="2"/>
        <v>2.7882143563377495</v>
      </c>
      <c r="L29" s="128">
        <v>4994</v>
      </c>
      <c r="M29" s="125">
        <v>105</v>
      </c>
      <c r="N29" s="126">
        <f t="shared" si="3"/>
        <v>2.1025230276331599</v>
      </c>
      <c r="O29" s="132">
        <v>4581</v>
      </c>
      <c r="P29" s="125">
        <v>128</v>
      </c>
      <c r="Q29" s="126">
        <f t="shared" si="4"/>
        <v>2.7941497489631084</v>
      </c>
      <c r="R29" s="247">
        <v>4695</v>
      </c>
      <c r="S29" s="125">
        <v>117</v>
      </c>
      <c r="T29" s="126">
        <f t="shared" si="5"/>
        <v>2.4920127795527156</v>
      </c>
    </row>
    <row r="30" spans="1:29">
      <c r="A30" s="8"/>
      <c r="B30" s="9"/>
      <c r="C30" s="10"/>
      <c r="D30" s="10"/>
      <c r="E30" s="10"/>
      <c r="F30" s="10"/>
      <c r="G30" s="10"/>
      <c r="H30" s="10"/>
      <c r="I30" s="116"/>
      <c r="J30" s="10"/>
      <c r="K30" s="10"/>
      <c r="L30" s="116"/>
      <c r="M30" s="10"/>
      <c r="N30" s="10"/>
      <c r="O30" s="116"/>
      <c r="P30" s="10"/>
      <c r="Q30" s="10"/>
      <c r="R30" s="10"/>
      <c r="S30" s="10"/>
      <c r="T30" s="10"/>
      <c r="U30" s="10"/>
      <c r="V30" s="10"/>
      <c r="W30" s="10"/>
      <c r="X30" s="10"/>
      <c r="Y30" s="10"/>
      <c r="Z30" s="11"/>
      <c r="AA30" s="10"/>
      <c r="AB30" s="10"/>
      <c r="AC30" s="12"/>
    </row>
    <row r="32" spans="1:29">
      <c r="A32" s="403" t="s">
        <v>14</v>
      </c>
      <c r="B32" s="403"/>
      <c r="C32" s="403"/>
      <c r="D32" s="403"/>
      <c r="E32" s="403"/>
      <c r="F32" s="403"/>
      <c r="G32" s="403"/>
      <c r="H32" s="403"/>
      <c r="I32" s="403"/>
      <c r="J32" s="403"/>
      <c r="K32" s="403"/>
      <c r="L32" s="403"/>
      <c r="M32" s="403"/>
      <c r="N32" s="403"/>
      <c r="O32" s="403"/>
      <c r="P32" s="403"/>
      <c r="Q32" s="403"/>
      <c r="R32" s="403"/>
    </row>
    <row r="33" spans="1:18">
      <c r="A33" s="387" t="s">
        <v>16</v>
      </c>
      <c r="B33" s="387"/>
      <c r="C33" s="387"/>
      <c r="D33" s="387"/>
      <c r="E33" s="387"/>
      <c r="F33" s="387"/>
      <c r="G33" s="387"/>
      <c r="H33" s="387"/>
      <c r="I33" s="387"/>
      <c r="J33" s="387"/>
      <c r="K33" s="387"/>
      <c r="L33" s="387"/>
      <c r="M33" s="387"/>
      <c r="N33" s="387"/>
      <c r="O33" s="387"/>
      <c r="P33" s="387"/>
      <c r="Q33" s="387"/>
      <c r="R33" s="387"/>
    </row>
    <row r="34" spans="1:18">
      <c r="A34" s="387"/>
      <c r="B34" s="387"/>
      <c r="C34" s="387"/>
      <c r="D34" s="387"/>
      <c r="E34" s="387"/>
      <c r="F34" s="387"/>
      <c r="G34" s="387"/>
      <c r="H34" s="387"/>
      <c r="I34" s="387"/>
      <c r="J34" s="387"/>
      <c r="K34" s="387"/>
      <c r="L34" s="387"/>
      <c r="M34" s="387"/>
      <c r="N34" s="387"/>
      <c r="O34" s="387"/>
      <c r="P34" s="387"/>
      <c r="Q34" s="387"/>
      <c r="R34" s="387"/>
    </row>
    <row r="35" spans="1:18">
      <c r="A35" s="387"/>
      <c r="B35" s="387"/>
      <c r="C35" s="387"/>
      <c r="D35" s="387"/>
      <c r="E35" s="387"/>
      <c r="F35" s="387"/>
      <c r="G35" s="387"/>
      <c r="H35" s="387"/>
      <c r="I35" s="387"/>
      <c r="J35" s="387"/>
      <c r="K35" s="387"/>
      <c r="L35" s="387"/>
      <c r="M35" s="387"/>
      <c r="N35" s="387"/>
      <c r="O35" s="387"/>
      <c r="P35" s="387"/>
      <c r="Q35" s="387"/>
      <c r="R35" s="387"/>
    </row>
    <row r="36" spans="1:18">
      <c r="A36" s="387"/>
      <c r="B36" s="387"/>
      <c r="C36" s="387"/>
      <c r="D36" s="387"/>
      <c r="E36" s="387"/>
      <c r="F36" s="387"/>
      <c r="G36" s="387"/>
      <c r="H36" s="387"/>
      <c r="I36" s="387"/>
      <c r="J36" s="387"/>
      <c r="K36" s="387"/>
      <c r="L36" s="387"/>
      <c r="M36" s="387"/>
      <c r="N36" s="387"/>
      <c r="O36" s="387"/>
      <c r="P36" s="387"/>
      <c r="Q36" s="387"/>
      <c r="R36" s="387"/>
    </row>
    <row r="37" spans="1:18">
      <c r="A37" s="387"/>
      <c r="B37" s="387"/>
      <c r="C37" s="387"/>
      <c r="D37" s="387"/>
      <c r="E37" s="387"/>
      <c r="F37" s="387"/>
      <c r="G37" s="387"/>
      <c r="H37" s="387"/>
      <c r="I37" s="387"/>
      <c r="J37" s="387"/>
      <c r="K37" s="387"/>
      <c r="L37" s="387"/>
      <c r="M37" s="387"/>
      <c r="N37" s="387"/>
      <c r="O37" s="387"/>
      <c r="P37" s="387"/>
      <c r="Q37" s="387"/>
      <c r="R37" s="387"/>
    </row>
    <row r="38" spans="1:18">
      <c r="A38" s="387"/>
      <c r="B38" s="387"/>
      <c r="C38" s="387"/>
      <c r="D38" s="387"/>
      <c r="E38" s="387"/>
      <c r="F38" s="387"/>
      <c r="G38" s="387"/>
      <c r="H38" s="387"/>
      <c r="I38" s="387"/>
      <c r="J38" s="387"/>
      <c r="K38" s="387"/>
      <c r="L38" s="387"/>
      <c r="M38" s="387"/>
      <c r="N38" s="387"/>
      <c r="O38" s="387"/>
      <c r="P38" s="387"/>
      <c r="Q38" s="387"/>
      <c r="R38" s="387"/>
    </row>
    <row r="39" spans="1:18">
      <c r="A39" s="387"/>
      <c r="B39" s="387"/>
      <c r="C39" s="387"/>
      <c r="D39" s="387"/>
      <c r="E39" s="387"/>
      <c r="F39" s="387"/>
      <c r="G39" s="387"/>
      <c r="H39" s="387"/>
      <c r="I39" s="387"/>
      <c r="J39" s="387"/>
      <c r="K39" s="387"/>
      <c r="L39" s="387"/>
      <c r="M39" s="387"/>
      <c r="N39" s="387"/>
      <c r="O39" s="387"/>
      <c r="P39" s="387"/>
      <c r="Q39" s="387"/>
      <c r="R39" s="387"/>
    </row>
    <row r="40" spans="1:18">
      <c r="A40" s="387"/>
      <c r="B40" s="387"/>
      <c r="C40" s="387"/>
      <c r="D40" s="387"/>
      <c r="E40" s="387"/>
      <c r="F40" s="387"/>
      <c r="G40" s="387"/>
      <c r="H40" s="387"/>
      <c r="I40" s="387"/>
      <c r="J40" s="387"/>
      <c r="K40" s="387"/>
      <c r="L40" s="387"/>
      <c r="M40" s="387"/>
      <c r="N40" s="387"/>
      <c r="O40" s="387"/>
      <c r="P40" s="387"/>
      <c r="Q40" s="387"/>
      <c r="R40" s="387"/>
    </row>
    <row r="42" spans="1:18">
      <c r="A42" s="13" t="s">
        <v>15</v>
      </c>
    </row>
  </sheetData>
  <mergeCells count="19">
    <mergeCell ref="A18:A20"/>
    <mergeCell ref="O16:Q16"/>
    <mergeCell ref="A1:R1"/>
    <mergeCell ref="A3:R3"/>
    <mergeCell ref="A4:R7"/>
    <mergeCell ref="A8:R8"/>
    <mergeCell ref="A9:R12"/>
    <mergeCell ref="A13:R13"/>
    <mergeCell ref="A16:B17"/>
    <mergeCell ref="C16:E16"/>
    <mergeCell ref="F16:H16"/>
    <mergeCell ref="I16:K16"/>
    <mergeCell ref="L16:N16"/>
    <mergeCell ref="R16:T16"/>
    <mergeCell ref="A21:A23"/>
    <mergeCell ref="A24:A26"/>
    <mergeCell ref="A27:A29"/>
    <mergeCell ref="A32:R32"/>
    <mergeCell ref="A33:R40"/>
  </mergeCells>
  <hyperlinks>
    <hyperlink ref="A42" location="Titelseite!A1" display="zurück zum Inhaltsverzeichnis" xr:uid="{00000000-0004-0000-0A00-000000000000}"/>
  </hyperlinks>
  <pageMargins left="0.7" right="0.7" top="0.78740157499999996" bottom="0.78740157499999996" header="0.3" footer="0.3"/>
  <pageSetup paperSize="9" orientation="portrait" horizontalDpi="4294967293" verticalDpi="0" r:id="rId1"/>
  <ignoredErrors>
    <ignoredError sqref="C24:C26 C27:C29" formulaRange="1"/>
    <ignoredError sqref="F21:F23 I21:I23 L21:L23 O21:O23" formula="1"/>
    <ignoredError sqref="F24:F26 F27:F29 I24:I26 I27:I29 L24:L26 L27:L29 O24:O26 O27:O29" formula="1"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36"/>
  <sheetViews>
    <sheetView workbookViewId="0">
      <selection activeCell="L28" sqref="L28"/>
    </sheetView>
  </sheetViews>
  <sheetFormatPr baseColWidth="10" defaultRowHeight="15"/>
  <cols>
    <col min="2" max="2" width="29.140625" customWidth="1"/>
    <col min="3" max="13" width="12.7109375" customWidth="1"/>
  </cols>
  <sheetData>
    <row r="1" spans="1:14" ht="18.75">
      <c r="A1" s="386" t="s">
        <v>85</v>
      </c>
      <c r="B1" s="386"/>
      <c r="C1" s="386"/>
      <c r="D1" s="386"/>
      <c r="E1" s="386"/>
      <c r="F1" s="386"/>
      <c r="G1" s="386"/>
      <c r="H1" s="386"/>
      <c r="I1" s="386"/>
      <c r="J1" s="386"/>
      <c r="K1" s="386"/>
      <c r="L1" s="386"/>
      <c r="M1" s="386"/>
    </row>
    <row r="3" spans="1:14" ht="15.75">
      <c r="A3" s="380" t="s">
        <v>0</v>
      </c>
      <c r="B3" s="380"/>
      <c r="C3" s="380"/>
      <c r="D3" s="380"/>
      <c r="E3" s="380"/>
      <c r="F3" s="380"/>
      <c r="G3" s="380"/>
      <c r="H3" s="380"/>
      <c r="I3" s="380"/>
      <c r="J3" s="380"/>
      <c r="K3" s="380"/>
      <c r="L3" s="380"/>
      <c r="M3" s="380"/>
    </row>
    <row r="4" spans="1:14">
      <c r="A4" s="381" t="s">
        <v>129</v>
      </c>
      <c r="B4" s="381"/>
      <c r="C4" s="381"/>
      <c r="D4" s="381"/>
      <c r="E4" s="381"/>
      <c r="F4" s="381"/>
      <c r="G4" s="381"/>
      <c r="H4" s="381"/>
      <c r="I4" s="381"/>
      <c r="J4" s="381"/>
      <c r="K4" s="381"/>
      <c r="L4" s="381"/>
      <c r="M4" s="381"/>
      <c r="N4" s="26"/>
    </row>
    <row r="5" spans="1:14">
      <c r="A5" s="381"/>
      <c r="B5" s="381"/>
      <c r="C5" s="381"/>
      <c r="D5" s="381"/>
      <c r="E5" s="381"/>
      <c r="F5" s="381"/>
      <c r="G5" s="381"/>
      <c r="H5" s="381"/>
      <c r="I5" s="381"/>
      <c r="J5" s="381"/>
      <c r="K5" s="381"/>
      <c r="L5" s="381"/>
      <c r="M5" s="381"/>
    </row>
    <row r="6" spans="1:14">
      <c r="A6" s="381"/>
      <c r="B6" s="381"/>
      <c r="C6" s="381"/>
      <c r="D6" s="381"/>
      <c r="E6" s="381"/>
      <c r="F6" s="381"/>
      <c r="G6" s="381"/>
      <c r="H6" s="381"/>
      <c r="I6" s="381"/>
      <c r="J6" s="381"/>
      <c r="K6" s="381"/>
      <c r="L6" s="381"/>
      <c r="M6" s="381"/>
    </row>
    <row r="7" spans="1:14">
      <c r="A7" s="381"/>
      <c r="B7" s="381"/>
      <c r="C7" s="381"/>
      <c r="D7" s="381"/>
      <c r="E7" s="381"/>
      <c r="F7" s="381"/>
      <c r="G7" s="381"/>
      <c r="H7" s="381"/>
      <c r="I7" s="381"/>
      <c r="J7" s="381"/>
      <c r="K7" s="381"/>
      <c r="L7" s="381"/>
      <c r="M7" s="381"/>
    </row>
    <row r="8" spans="1:14" ht="15.75">
      <c r="A8" s="380" t="s">
        <v>1</v>
      </c>
      <c r="B8" s="380"/>
      <c r="C8" s="380"/>
      <c r="D8" s="380"/>
      <c r="E8" s="380"/>
      <c r="F8" s="380"/>
      <c r="G8" s="380"/>
      <c r="H8" s="380"/>
      <c r="I8" s="380"/>
      <c r="J8" s="380"/>
      <c r="K8" s="380"/>
      <c r="L8" s="380"/>
      <c r="M8" s="380"/>
    </row>
    <row r="9" spans="1:14">
      <c r="A9" s="381" t="s">
        <v>7</v>
      </c>
      <c r="B9" s="381"/>
      <c r="C9" s="381"/>
      <c r="D9" s="381"/>
      <c r="E9" s="381"/>
      <c r="F9" s="381"/>
      <c r="G9" s="381"/>
      <c r="H9" s="381"/>
      <c r="I9" s="381"/>
      <c r="J9" s="381"/>
      <c r="K9" s="381"/>
      <c r="L9" s="381"/>
      <c r="M9" s="381"/>
    </row>
    <row r="10" spans="1:14">
      <c r="A10" s="381"/>
      <c r="B10" s="381"/>
      <c r="C10" s="381"/>
      <c r="D10" s="381"/>
      <c r="E10" s="381"/>
      <c r="F10" s="381"/>
      <c r="G10" s="381"/>
      <c r="H10" s="381"/>
      <c r="I10" s="381"/>
      <c r="J10" s="381"/>
      <c r="K10" s="381"/>
      <c r="L10" s="381"/>
      <c r="M10" s="381"/>
    </row>
    <row r="11" spans="1:14">
      <c r="A11" s="381"/>
      <c r="B11" s="381"/>
      <c r="C11" s="381"/>
      <c r="D11" s="381"/>
      <c r="E11" s="381"/>
      <c r="F11" s="381"/>
      <c r="G11" s="381"/>
      <c r="H11" s="381"/>
      <c r="I11" s="381"/>
      <c r="J11" s="381"/>
      <c r="K11" s="381"/>
      <c r="L11" s="381"/>
      <c r="M11" s="381"/>
    </row>
    <row r="12" spans="1:14">
      <c r="A12" s="381"/>
      <c r="B12" s="381"/>
      <c r="C12" s="381"/>
      <c r="D12" s="381"/>
      <c r="E12" s="381"/>
      <c r="F12" s="381"/>
      <c r="G12" s="381"/>
      <c r="H12" s="381"/>
      <c r="I12" s="381"/>
      <c r="J12" s="381"/>
      <c r="K12" s="381"/>
      <c r="L12" s="381"/>
      <c r="M12" s="381"/>
    </row>
    <row r="13" spans="1:14" ht="15.75">
      <c r="A13" s="380" t="s">
        <v>2</v>
      </c>
      <c r="B13" s="380"/>
      <c r="C13" s="380"/>
      <c r="D13" s="380"/>
      <c r="E13" s="380"/>
      <c r="F13" s="380"/>
      <c r="G13" s="380"/>
      <c r="H13" s="380"/>
      <c r="I13" s="380"/>
      <c r="J13" s="380"/>
      <c r="K13" s="380"/>
      <c r="L13" s="380"/>
      <c r="M13" s="380"/>
    </row>
    <row r="15" spans="1:14" s="4" customFormat="1">
      <c r="A15" s="6" t="s">
        <v>47</v>
      </c>
      <c r="B15" s="6"/>
      <c r="C15" s="6"/>
      <c r="D15" s="6"/>
      <c r="E15" s="7"/>
      <c r="F15" s="7"/>
      <c r="G15" s="7"/>
      <c r="H15" s="7"/>
      <c r="I15" s="7"/>
      <c r="J15" s="7"/>
      <c r="K15" s="7"/>
      <c r="L15" s="7"/>
      <c r="M15" s="7"/>
    </row>
    <row r="16" spans="1:14" s="4" customFormat="1">
      <c r="A16" s="423"/>
      <c r="B16" s="424"/>
      <c r="C16" s="134">
        <v>2015</v>
      </c>
      <c r="D16" s="134">
        <v>2016</v>
      </c>
      <c r="E16" s="134">
        <v>2017</v>
      </c>
      <c r="F16" s="134">
        <v>2018</v>
      </c>
      <c r="G16" s="134">
        <v>2019</v>
      </c>
      <c r="H16" s="134">
        <v>2020</v>
      </c>
      <c r="I16" s="134">
        <v>2021</v>
      </c>
      <c r="J16" s="134">
        <v>2022</v>
      </c>
      <c r="K16" s="134">
        <v>2023</v>
      </c>
      <c r="L16" s="134">
        <v>2024</v>
      </c>
    </row>
    <row r="17" spans="1:13" s="4" customFormat="1">
      <c r="A17" s="425"/>
      <c r="B17" s="426"/>
      <c r="C17" s="135" t="s">
        <v>8</v>
      </c>
      <c r="D17" s="135" t="s">
        <v>8</v>
      </c>
      <c r="E17" s="135" t="s">
        <v>8</v>
      </c>
      <c r="F17" s="135" t="s">
        <v>8</v>
      </c>
      <c r="G17" s="135" t="s">
        <v>8</v>
      </c>
      <c r="H17" s="135" t="s">
        <v>8</v>
      </c>
      <c r="I17" s="135" t="s">
        <v>8</v>
      </c>
      <c r="J17" s="135" t="s">
        <v>8</v>
      </c>
      <c r="K17" s="135" t="s">
        <v>8</v>
      </c>
      <c r="L17" s="135" t="s">
        <v>8</v>
      </c>
    </row>
    <row r="18" spans="1:13" s="4" customFormat="1" ht="26.1" customHeight="1">
      <c r="A18" s="420" t="s">
        <v>10</v>
      </c>
      <c r="B18" s="95" t="s">
        <v>48</v>
      </c>
      <c r="C18" s="136">
        <v>86</v>
      </c>
      <c r="D18" s="136">
        <v>98</v>
      </c>
      <c r="E18" s="137">
        <v>130</v>
      </c>
      <c r="F18" s="136">
        <v>117</v>
      </c>
      <c r="G18" s="138">
        <v>110</v>
      </c>
      <c r="H18" s="138">
        <v>57</v>
      </c>
      <c r="I18" s="138">
        <v>79</v>
      </c>
      <c r="J18" s="138">
        <v>129</v>
      </c>
      <c r="K18" s="138">
        <v>121</v>
      </c>
      <c r="L18" s="138">
        <v>66</v>
      </c>
    </row>
    <row r="19" spans="1:13" s="4" customFormat="1" ht="26.1" customHeight="1">
      <c r="A19" s="422"/>
      <c r="B19" s="80" t="s">
        <v>49</v>
      </c>
      <c r="C19" s="139">
        <v>71</v>
      </c>
      <c r="D19" s="139">
        <v>67</v>
      </c>
      <c r="E19" s="140">
        <v>72</v>
      </c>
      <c r="F19" s="139">
        <v>93</v>
      </c>
      <c r="G19" s="141">
        <v>113</v>
      </c>
      <c r="H19" s="141">
        <v>47</v>
      </c>
      <c r="I19" s="141">
        <v>67</v>
      </c>
      <c r="J19" s="141">
        <v>75</v>
      </c>
      <c r="K19" s="141">
        <v>123</v>
      </c>
      <c r="L19" s="141">
        <v>63</v>
      </c>
    </row>
    <row r="20" spans="1:13" s="4" customFormat="1" ht="26.1" customHeight="1">
      <c r="A20" s="420" t="s">
        <v>11</v>
      </c>
      <c r="B20" s="95" t="s">
        <v>48</v>
      </c>
      <c r="C20" s="136">
        <v>68</v>
      </c>
      <c r="D20" s="136">
        <v>104</v>
      </c>
      <c r="E20" s="137">
        <v>112</v>
      </c>
      <c r="F20" s="136">
        <v>58</v>
      </c>
      <c r="G20" s="138">
        <v>94</v>
      </c>
      <c r="H20" s="138">
        <v>64</v>
      </c>
      <c r="I20" s="138">
        <v>68</v>
      </c>
      <c r="J20" s="138">
        <v>94</v>
      </c>
      <c r="K20" s="138">
        <v>99</v>
      </c>
      <c r="L20" s="138">
        <v>56</v>
      </c>
    </row>
    <row r="21" spans="1:13" s="4" customFormat="1" ht="26.1" customHeight="1">
      <c r="A21" s="422"/>
      <c r="B21" s="80" t="s">
        <v>49</v>
      </c>
      <c r="C21" s="139">
        <v>27</v>
      </c>
      <c r="D21" s="139">
        <v>35</v>
      </c>
      <c r="E21" s="140">
        <v>63</v>
      </c>
      <c r="F21" s="139">
        <v>49</v>
      </c>
      <c r="G21" s="141">
        <v>59</v>
      </c>
      <c r="H21" s="141">
        <v>39</v>
      </c>
      <c r="I21" s="141">
        <v>37</v>
      </c>
      <c r="J21" s="141">
        <v>52</v>
      </c>
      <c r="K21" s="141">
        <v>81</v>
      </c>
      <c r="L21" s="141">
        <v>35</v>
      </c>
    </row>
    <row r="22" spans="1:13" s="4" customFormat="1" ht="26.1" customHeight="1">
      <c r="A22" s="420" t="s">
        <v>12</v>
      </c>
      <c r="B22" s="95" t="s">
        <v>48</v>
      </c>
      <c r="C22" s="136">
        <v>259</v>
      </c>
      <c r="D22" s="136">
        <v>302</v>
      </c>
      <c r="E22" s="137">
        <v>347</v>
      </c>
      <c r="F22" s="136">
        <v>302</v>
      </c>
      <c r="G22" s="138">
        <v>288</v>
      </c>
      <c r="H22" s="138">
        <v>192</v>
      </c>
      <c r="I22" s="138">
        <v>251</v>
      </c>
      <c r="J22" s="138">
        <v>309</v>
      </c>
      <c r="K22" s="138">
        <v>281</v>
      </c>
      <c r="L22" s="138">
        <v>171</v>
      </c>
    </row>
    <row r="23" spans="1:13" s="4" customFormat="1" ht="26.1" customHeight="1">
      <c r="A23" s="422"/>
      <c r="B23" s="80" t="s">
        <v>49</v>
      </c>
      <c r="C23" s="139">
        <v>138</v>
      </c>
      <c r="D23" s="139">
        <v>188</v>
      </c>
      <c r="E23" s="140">
        <v>212</v>
      </c>
      <c r="F23" s="139">
        <v>215</v>
      </c>
      <c r="G23" s="141">
        <v>245</v>
      </c>
      <c r="H23" s="141">
        <v>157</v>
      </c>
      <c r="I23" s="141">
        <v>179</v>
      </c>
      <c r="J23" s="141">
        <v>179</v>
      </c>
      <c r="K23" s="141">
        <v>239</v>
      </c>
      <c r="L23" s="141">
        <v>105</v>
      </c>
    </row>
    <row r="24" spans="1:13" s="4" customFormat="1" ht="26.1" customHeight="1">
      <c r="A24" s="420" t="s">
        <v>13</v>
      </c>
      <c r="B24" s="95" t="s">
        <v>48</v>
      </c>
      <c r="C24" s="136">
        <v>72</v>
      </c>
      <c r="D24" s="136">
        <v>64</v>
      </c>
      <c r="E24" s="137">
        <v>63</v>
      </c>
      <c r="F24" s="136">
        <v>121</v>
      </c>
      <c r="G24" s="138">
        <v>68</v>
      </c>
      <c r="H24" s="138">
        <v>33</v>
      </c>
      <c r="I24" s="138">
        <v>40</v>
      </c>
      <c r="J24" s="138">
        <v>64</v>
      </c>
      <c r="K24" s="138">
        <v>76</v>
      </c>
      <c r="L24" s="138">
        <v>43</v>
      </c>
    </row>
    <row r="25" spans="1:13" s="4" customFormat="1" ht="26.1" customHeight="1" thickBot="1">
      <c r="A25" s="427"/>
      <c r="B25" s="73" t="s">
        <v>49</v>
      </c>
      <c r="C25" s="248">
        <v>49</v>
      </c>
      <c r="D25" s="248">
        <v>47</v>
      </c>
      <c r="E25" s="249">
        <v>56</v>
      </c>
      <c r="F25" s="248">
        <v>64</v>
      </c>
      <c r="G25" s="250">
        <v>60</v>
      </c>
      <c r="H25" s="250">
        <v>32</v>
      </c>
      <c r="I25" s="250">
        <v>32</v>
      </c>
      <c r="J25" s="250">
        <v>42</v>
      </c>
      <c r="K25" s="250">
        <v>58</v>
      </c>
      <c r="L25" s="250">
        <v>34</v>
      </c>
    </row>
    <row r="26" spans="1:13" s="4" customFormat="1" ht="26.1" customHeight="1" thickTop="1">
      <c r="A26" s="421" t="s">
        <v>3</v>
      </c>
      <c r="B26" s="72" t="s">
        <v>48</v>
      </c>
      <c r="C26" s="142">
        <v>1122</v>
      </c>
      <c r="D26" s="142">
        <v>1663</v>
      </c>
      <c r="E26" s="143">
        <v>1789</v>
      </c>
      <c r="F26" s="142">
        <v>1486</v>
      </c>
      <c r="G26" s="144">
        <v>1285</v>
      </c>
      <c r="H26" s="144">
        <v>800</v>
      </c>
      <c r="I26" s="144">
        <v>1022</v>
      </c>
      <c r="J26" s="144">
        <v>1637</v>
      </c>
      <c r="K26" s="144">
        <v>1718</v>
      </c>
      <c r="L26" s="144">
        <v>973</v>
      </c>
    </row>
    <row r="27" spans="1:13" s="4" customFormat="1" ht="26.1" customHeight="1">
      <c r="A27" s="422"/>
      <c r="B27" s="80" t="s">
        <v>49</v>
      </c>
      <c r="C27" s="139">
        <v>690</v>
      </c>
      <c r="D27" s="139">
        <v>845</v>
      </c>
      <c r="E27" s="140">
        <v>1191</v>
      </c>
      <c r="F27" s="139">
        <v>1199</v>
      </c>
      <c r="G27" s="141">
        <v>1240</v>
      </c>
      <c r="H27" s="141">
        <v>720</v>
      </c>
      <c r="I27" s="141">
        <v>841</v>
      </c>
      <c r="J27" s="141">
        <v>908</v>
      </c>
      <c r="K27" s="141">
        <v>1470</v>
      </c>
      <c r="L27" s="141">
        <v>735</v>
      </c>
    </row>
    <row r="28" spans="1:13" s="4" customFormat="1"/>
    <row r="30" spans="1:13" ht="15.75">
      <c r="A30" s="380" t="s">
        <v>5</v>
      </c>
      <c r="B30" s="380"/>
      <c r="C30" s="380"/>
      <c r="D30" s="380"/>
      <c r="E30" s="380"/>
      <c r="F30" s="380"/>
      <c r="G30" s="380"/>
      <c r="H30" s="380"/>
      <c r="I30" s="380"/>
      <c r="J30" s="380"/>
      <c r="K30" s="380"/>
      <c r="L30" s="380"/>
      <c r="M30" s="380"/>
    </row>
    <row r="31" spans="1:13">
      <c r="A31" s="381" t="s">
        <v>6</v>
      </c>
      <c r="B31" s="381"/>
      <c r="C31" s="381"/>
      <c r="D31" s="381"/>
      <c r="E31" s="381"/>
      <c r="F31" s="381"/>
      <c r="G31" s="381"/>
      <c r="H31" s="381"/>
      <c r="I31" s="381"/>
      <c r="J31" s="381"/>
      <c r="K31" s="381"/>
      <c r="L31" s="381"/>
      <c r="M31" s="381"/>
    </row>
    <row r="32" spans="1:13">
      <c r="A32" s="381"/>
      <c r="B32" s="381"/>
      <c r="C32" s="381"/>
      <c r="D32" s="381"/>
      <c r="E32" s="381"/>
      <c r="F32" s="381"/>
      <c r="G32" s="381"/>
      <c r="H32" s="381"/>
      <c r="I32" s="381"/>
      <c r="J32" s="381"/>
      <c r="K32" s="381"/>
      <c r="L32" s="381"/>
      <c r="M32" s="381"/>
    </row>
    <row r="33" spans="1:13">
      <c r="A33" s="381"/>
      <c r="B33" s="381"/>
      <c r="C33" s="381"/>
      <c r="D33" s="381"/>
      <c r="E33" s="381"/>
      <c r="F33" s="381"/>
      <c r="G33" s="381"/>
      <c r="H33" s="381"/>
      <c r="I33" s="381"/>
      <c r="J33" s="381"/>
      <c r="K33" s="381"/>
      <c r="L33" s="381"/>
      <c r="M33" s="381"/>
    </row>
    <row r="34" spans="1:13">
      <c r="A34" s="381"/>
      <c r="B34" s="381"/>
      <c r="C34" s="381"/>
      <c r="D34" s="381"/>
      <c r="E34" s="381"/>
      <c r="F34" s="381"/>
      <c r="G34" s="381"/>
      <c r="H34" s="381"/>
      <c r="I34" s="381"/>
      <c r="J34" s="381"/>
      <c r="K34" s="381"/>
      <c r="L34" s="381"/>
      <c r="M34" s="381"/>
    </row>
    <row r="36" spans="1:13">
      <c r="A36" s="13" t="s">
        <v>15</v>
      </c>
    </row>
  </sheetData>
  <mergeCells count="14">
    <mergeCell ref="A30:M30"/>
    <mergeCell ref="A31:M34"/>
    <mergeCell ref="A16:B17"/>
    <mergeCell ref="A13:M13"/>
    <mergeCell ref="A1:M1"/>
    <mergeCell ref="A3:M3"/>
    <mergeCell ref="A4:M7"/>
    <mergeCell ref="A8:M8"/>
    <mergeCell ref="A9:M12"/>
    <mergeCell ref="A18:A19"/>
    <mergeCell ref="A26:A27"/>
    <mergeCell ref="A24:A25"/>
    <mergeCell ref="A22:A23"/>
    <mergeCell ref="A20:A21"/>
  </mergeCells>
  <hyperlinks>
    <hyperlink ref="A36" location="Titelseite!A1" display="zurück zum Inhaltsverzeichnis" xr:uid="{00000000-0004-0000-0B00-000000000000}"/>
  </hyperlinks>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38"/>
  <sheetViews>
    <sheetView topLeftCell="A2" workbookViewId="0">
      <selection activeCell="L30" sqref="L30"/>
    </sheetView>
  </sheetViews>
  <sheetFormatPr baseColWidth="10" defaultRowHeight="15"/>
  <cols>
    <col min="2" max="2" width="32.85546875" customWidth="1"/>
    <col min="3" max="13" width="12.7109375" customWidth="1"/>
  </cols>
  <sheetData>
    <row r="1" spans="1:13" ht="18.75">
      <c r="A1" s="386" t="s">
        <v>162</v>
      </c>
      <c r="B1" s="386"/>
      <c r="C1" s="386"/>
      <c r="D1" s="386"/>
      <c r="E1" s="386"/>
      <c r="F1" s="386"/>
      <c r="G1" s="386"/>
      <c r="H1" s="386"/>
      <c r="I1" s="386"/>
      <c r="J1" s="386"/>
      <c r="K1" s="386"/>
      <c r="L1" s="386"/>
      <c r="M1" s="386"/>
    </row>
    <row r="3" spans="1:13" ht="15.75">
      <c r="A3" s="380" t="s">
        <v>0</v>
      </c>
      <c r="B3" s="380"/>
      <c r="C3" s="380"/>
      <c r="D3" s="380"/>
      <c r="E3" s="380"/>
      <c r="F3" s="380"/>
      <c r="G3" s="380"/>
      <c r="H3" s="380"/>
      <c r="I3" s="380"/>
      <c r="J3" s="380"/>
      <c r="K3" s="380"/>
      <c r="L3" s="380"/>
      <c r="M3" s="380"/>
    </row>
    <row r="4" spans="1:13" ht="14.45" customHeight="1">
      <c r="A4" s="381" t="s">
        <v>138</v>
      </c>
      <c r="B4" s="381"/>
      <c r="C4" s="381"/>
      <c r="D4" s="381"/>
      <c r="E4" s="381"/>
      <c r="F4" s="381"/>
      <c r="G4" s="381"/>
      <c r="H4" s="381"/>
      <c r="I4" s="381"/>
      <c r="J4" s="381"/>
      <c r="K4" s="381"/>
      <c r="L4" s="381"/>
      <c r="M4" s="381"/>
    </row>
    <row r="5" spans="1:13">
      <c r="A5" s="381"/>
      <c r="B5" s="381"/>
      <c r="C5" s="381"/>
      <c r="D5" s="381"/>
      <c r="E5" s="381"/>
      <c r="F5" s="381"/>
      <c r="G5" s="381"/>
      <c r="H5" s="381"/>
      <c r="I5" s="381"/>
      <c r="J5" s="381"/>
      <c r="K5" s="381"/>
      <c r="L5" s="381"/>
      <c r="M5" s="381"/>
    </row>
    <row r="6" spans="1:13">
      <c r="A6" s="381"/>
      <c r="B6" s="381"/>
      <c r="C6" s="381"/>
      <c r="D6" s="381"/>
      <c r="E6" s="381"/>
      <c r="F6" s="381"/>
      <c r="G6" s="381"/>
      <c r="H6" s="381"/>
      <c r="I6" s="381"/>
      <c r="J6" s="381"/>
      <c r="K6" s="381"/>
      <c r="L6" s="381"/>
      <c r="M6" s="381"/>
    </row>
    <row r="7" spans="1:13">
      <c r="A7" s="381"/>
      <c r="B7" s="381"/>
      <c r="C7" s="381"/>
      <c r="D7" s="381"/>
      <c r="E7" s="381"/>
      <c r="F7" s="381"/>
      <c r="G7" s="381"/>
      <c r="H7" s="381"/>
      <c r="I7" s="381"/>
      <c r="J7" s="381"/>
      <c r="K7" s="381"/>
      <c r="L7" s="381"/>
      <c r="M7" s="381"/>
    </row>
    <row r="8" spans="1:13" s="4" customFormat="1">
      <c r="A8" s="381"/>
      <c r="B8" s="381"/>
      <c r="C8" s="381"/>
      <c r="D8" s="381"/>
      <c r="E8" s="381"/>
      <c r="F8" s="381"/>
      <c r="G8" s="381"/>
      <c r="H8" s="381"/>
      <c r="I8" s="381"/>
      <c r="J8" s="381"/>
      <c r="K8" s="381"/>
      <c r="L8" s="381"/>
      <c r="M8" s="381"/>
    </row>
    <row r="9" spans="1:13" s="4" customFormat="1" ht="24" customHeight="1">
      <c r="A9" s="381"/>
      <c r="B9" s="381"/>
      <c r="C9" s="381"/>
      <c r="D9" s="381"/>
      <c r="E9" s="381"/>
      <c r="F9" s="381"/>
      <c r="G9" s="381"/>
      <c r="H9" s="381"/>
      <c r="I9" s="381"/>
      <c r="J9" s="381"/>
      <c r="K9" s="381"/>
      <c r="L9" s="381"/>
      <c r="M9" s="381"/>
    </row>
    <row r="10" spans="1:13" ht="15.75">
      <c r="A10" s="380" t="s">
        <v>1</v>
      </c>
      <c r="B10" s="380"/>
      <c r="C10" s="380"/>
      <c r="D10" s="380"/>
      <c r="E10" s="380"/>
      <c r="F10" s="380"/>
      <c r="G10" s="380"/>
      <c r="H10" s="380"/>
      <c r="I10" s="380"/>
      <c r="J10" s="380"/>
      <c r="K10" s="380"/>
      <c r="L10" s="380"/>
      <c r="M10" s="380"/>
    </row>
    <row r="11" spans="1:13">
      <c r="A11" s="381" t="s">
        <v>52</v>
      </c>
      <c r="B11" s="381"/>
      <c r="C11" s="381"/>
      <c r="D11" s="381"/>
      <c r="E11" s="381"/>
      <c r="F11" s="381"/>
      <c r="G11" s="381"/>
      <c r="H11" s="381"/>
      <c r="I11" s="381"/>
      <c r="J11" s="381"/>
      <c r="K11" s="381"/>
      <c r="L11" s="381"/>
      <c r="M11" s="381"/>
    </row>
    <row r="12" spans="1:13">
      <c r="A12" s="381"/>
      <c r="B12" s="381"/>
      <c r="C12" s="381"/>
      <c r="D12" s="381"/>
      <c r="E12" s="381"/>
      <c r="F12" s="381"/>
      <c r="G12" s="381"/>
      <c r="H12" s="381"/>
      <c r="I12" s="381"/>
      <c r="J12" s="381"/>
      <c r="K12" s="381"/>
      <c r="L12" s="381"/>
      <c r="M12" s="381"/>
    </row>
    <row r="13" spans="1:13">
      <c r="A13" s="381"/>
      <c r="B13" s="381"/>
      <c r="C13" s="381"/>
      <c r="D13" s="381"/>
      <c r="E13" s="381"/>
      <c r="F13" s="381"/>
      <c r="G13" s="381"/>
      <c r="H13" s="381"/>
      <c r="I13" s="381"/>
      <c r="J13" s="381"/>
      <c r="K13" s="381"/>
      <c r="L13" s="381"/>
      <c r="M13" s="381"/>
    </row>
    <row r="14" spans="1:13">
      <c r="A14" s="381"/>
      <c r="B14" s="381"/>
      <c r="C14" s="381"/>
      <c r="D14" s="381"/>
      <c r="E14" s="381"/>
      <c r="F14" s="381"/>
      <c r="G14" s="381"/>
      <c r="H14" s="381"/>
      <c r="I14" s="381"/>
      <c r="J14" s="381"/>
      <c r="K14" s="381"/>
      <c r="L14" s="381"/>
      <c r="M14" s="381"/>
    </row>
    <row r="15" spans="1:13" ht="15.75">
      <c r="A15" s="380" t="s">
        <v>2</v>
      </c>
      <c r="B15" s="380"/>
      <c r="C15" s="380"/>
      <c r="D15" s="380"/>
      <c r="E15" s="380"/>
      <c r="F15" s="380"/>
      <c r="G15" s="380"/>
      <c r="H15" s="380"/>
      <c r="I15" s="380"/>
      <c r="J15" s="380"/>
      <c r="K15" s="380"/>
      <c r="L15" s="380"/>
      <c r="M15" s="380"/>
    </row>
    <row r="17" spans="1:13">
      <c r="A17" s="6" t="s">
        <v>51</v>
      </c>
      <c r="B17" s="6"/>
      <c r="C17" s="6"/>
      <c r="D17" s="6"/>
      <c r="E17" s="7"/>
      <c r="F17" s="7"/>
      <c r="G17" s="7"/>
      <c r="H17" s="7"/>
      <c r="I17" s="7"/>
      <c r="J17" s="7"/>
      <c r="K17" s="7"/>
      <c r="L17" s="7"/>
      <c r="M17" s="7"/>
    </row>
    <row r="18" spans="1:13" s="4" customFormat="1" ht="15" customHeight="1">
      <c r="A18" s="423"/>
      <c r="B18" s="424"/>
      <c r="C18" s="134">
        <v>2015</v>
      </c>
      <c r="D18" s="134">
        <v>2016</v>
      </c>
      <c r="E18" s="134">
        <v>2017</v>
      </c>
      <c r="F18" s="134">
        <v>2018</v>
      </c>
      <c r="G18" s="134">
        <v>2019</v>
      </c>
      <c r="H18" s="134">
        <v>2020</v>
      </c>
      <c r="I18" s="134">
        <v>2021</v>
      </c>
      <c r="J18" s="134">
        <v>2022</v>
      </c>
      <c r="K18" s="134">
        <v>2023</v>
      </c>
      <c r="L18" s="134">
        <v>2024</v>
      </c>
    </row>
    <row r="19" spans="1:13" s="4" customFormat="1" ht="15" customHeight="1">
      <c r="A19" s="425"/>
      <c r="B19" s="426"/>
      <c r="C19" s="135" t="s">
        <v>8</v>
      </c>
      <c r="D19" s="135" t="s">
        <v>8</v>
      </c>
      <c r="E19" s="135" t="s">
        <v>8</v>
      </c>
      <c r="F19" s="135" t="s">
        <v>8</v>
      </c>
      <c r="G19" s="135" t="s">
        <v>8</v>
      </c>
      <c r="H19" s="135" t="s">
        <v>8</v>
      </c>
      <c r="I19" s="135" t="s">
        <v>8</v>
      </c>
      <c r="J19" s="135" t="s">
        <v>8</v>
      </c>
      <c r="K19" s="135" t="s">
        <v>8</v>
      </c>
      <c r="L19" s="135" t="s">
        <v>8</v>
      </c>
    </row>
    <row r="20" spans="1:13" s="4" customFormat="1" ht="26.1" customHeight="1">
      <c r="A20" s="420" t="s">
        <v>10</v>
      </c>
      <c r="B20" s="95" t="s">
        <v>160</v>
      </c>
      <c r="C20" s="146">
        <v>1169</v>
      </c>
      <c r="D20" s="146">
        <v>1498</v>
      </c>
      <c r="E20" s="146">
        <v>1775</v>
      </c>
      <c r="F20" s="146">
        <v>1388</v>
      </c>
      <c r="G20" s="146">
        <v>1120</v>
      </c>
      <c r="H20" s="146">
        <v>741</v>
      </c>
      <c r="I20" s="146">
        <v>912</v>
      </c>
      <c r="J20" s="146">
        <v>2023</v>
      </c>
      <c r="K20" s="146">
        <v>1774</v>
      </c>
      <c r="L20" s="146">
        <v>891</v>
      </c>
    </row>
    <row r="21" spans="1:13" s="4" customFormat="1" ht="26.1" customHeight="1">
      <c r="A21" s="422"/>
      <c r="B21" s="80" t="s">
        <v>50</v>
      </c>
      <c r="C21" s="147">
        <v>785</v>
      </c>
      <c r="D21" s="147">
        <v>791</v>
      </c>
      <c r="E21" s="147">
        <v>1534</v>
      </c>
      <c r="F21" s="147">
        <v>1779</v>
      </c>
      <c r="G21" s="147">
        <v>1742</v>
      </c>
      <c r="H21" s="147">
        <v>1181</v>
      </c>
      <c r="I21" s="147">
        <v>1053</v>
      </c>
      <c r="J21" s="147">
        <v>1258</v>
      </c>
      <c r="K21" s="147">
        <v>2181</v>
      </c>
      <c r="L21" s="147">
        <v>1097</v>
      </c>
    </row>
    <row r="22" spans="1:13" s="4" customFormat="1" ht="26.1" customHeight="1">
      <c r="A22" s="420" t="s">
        <v>11</v>
      </c>
      <c r="B22" s="95" t="s">
        <v>160</v>
      </c>
      <c r="C22" s="146">
        <v>489</v>
      </c>
      <c r="D22" s="146">
        <v>840</v>
      </c>
      <c r="E22" s="146">
        <v>792</v>
      </c>
      <c r="F22" s="146">
        <v>550</v>
      </c>
      <c r="G22" s="146">
        <v>503</v>
      </c>
      <c r="H22" s="146">
        <v>309</v>
      </c>
      <c r="I22" s="146">
        <v>346</v>
      </c>
      <c r="J22" s="146">
        <v>737</v>
      </c>
      <c r="K22" s="146">
        <v>932</v>
      </c>
      <c r="L22" s="146">
        <v>512</v>
      </c>
    </row>
    <row r="23" spans="1:13" s="4" customFormat="1" ht="26.1" customHeight="1">
      <c r="A23" s="422"/>
      <c r="B23" s="80" t="s">
        <v>50</v>
      </c>
      <c r="C23" s="147">
        <v>268</v>
      </c>
      <c r="D23" s="147">
        <v>350</v>
      </c>
      <c r="E23" s="147">
        <v>837</v>
      </c>
      <c r="F23" s="147">
        <v>824</v>
      </c>
      <c r="G23" s="147">
        <v>717</v>
      </c>
      <c r="H23" s="147">
        <v>578</v>
      </c>
      <c r="I23" s="147">
        <v>482</v>
      </c>
      <c r="J23" s="147">
        <v>523</v>
      </c>
      <c r="K23" s="147">
        <v>867</v>
      </c>
      <c r="L23" s="147">
        <v>466</v>
      </c>
    </row>
    <row r="24" spans="1:13" s="4" customFormat="1" ht="26.1" customHeight="1">
      <c r="A24" s="420" t="s">
        <v>12</v>
      </c>
      <c r="B24" s="95" t="s">
        <v>160</v>
      </c>
      <c r="C24" s="146">
        <v>2707</v>
      </c>
      <c r="D24" s="146">
        <v>4285</v>
      </c>
      <c r="E24" s="146">
        <v>4402</v>
      </c>
      <c r="F24" s="146">
        <v>3623</v>
      </c>
      <c r="G24" s="146">
        <v>3313</v>
      </c>
      <c r="H24" s="146">
        <v>1835</v>
      </c>
      <c r="I24" s="146">
        <v>2313</v>
      </c>
      <c r="J24" s="146">
        <v>4493</v>
      </c>
      <c r="K24" s="146">
        <v>3439</v>
      </c>
      <c r="L24" s="146">
        <v>1810</v>
      </c>
    </row>
    <row r="25" spans="1:13" s="4" customFormat="1" ht="26.1" customHeight="1">
      <c r="A25" s="422"/>
      <c r="B25" s="80" t="s">
        <v>50</v>
      </c>
      <c r="C25" s="147">
        <v>1023</v>
      </c>
      <c r="D25" s="147">
        <v>1679</v>
      </c>
      <c r="E25" s="147">
        <v>4557</v>
      </c>
      <c r="F25" s="147">
        <v>4649</v>
      </c>
      <c r="G25" s="147">
        <v>4668</v>
      </c>
      <c r="H25" s="147">
        <v>3921</v>
      </c>
      <c r="I25" s="147">
        <v>3134</v>
      </c>
      <c r="J25" s="147">
        <v>3208</v>
      </c>
      <c r="K25" s="147">
        <v>4651</v>
      </c>
      <c r="L25" s="147">
        <v>2340</v>
      </c>
    </row>
    <row r="26" spans="1:13" s="4" customFormat="1" ht="26.1" customHeight="1">
      <c r="A26" s="420" t="s">
        <v>13</v>
      </c>
      <c r="B26" s="95" t="s">
        <v>160</v>
      </c>
      <c r="C26" s="146">
        <v>753</v>
      </c>
      <c r="D26" s="146">
        <v>1015</v>
      </c>
      <c r="E26" s="146">
        <v>945</v>
      </c>
      <c r="F26" s="146">
        <v>955</v>
      </c>
      <c r="G26" s="146">
        <v>991</v>
      </c>
      <c r="H26" s="146">
        <v>459</v>
      </c>
      <c r="I26" s="146">
        <v>496</v>
      </c>
      <c r="J26" s="146">
        <v>841</v>
      </c>
      <c r="K26" s="146">
        <v>990</v>
      </c>
      <c r="L26" s="146">
        <v>1153</v>
      </c>
    </row>
    <row r="27" spans="1:13" s="4" customFormat="1" ht="26.1" customHeight="1" thickBot="1">
      <c r="A27" s="427"/>
      <c r="B27" s="73" t="s">
        <v>50</v>
      </c>
      <c r="C27" s="148">
        <v>605</v>
      </c>
      <c r="D27" s="148">
        <v>574</v>
      </c>
      <c r="E27" s="148">
        <v>1144</v>
      </c>
      <c r="F27" s="148">
        <v>1016</v>
      </c>
      <c r="G27" s="148">
        <v>1173</v>
      </c>
      <c r="H27" s="148">
        <v>1045</v>
      </c>
      <c r="I27" s="148">
        <v>652</v>
      </c>
      <c r="J27" s="148">
        <v>779</v>
      </c>
      <c r="K27" s="148">
        <v>941</v>
      </c>
      <c r="L27" s="148">
        <v>562</v>
      </c>
    </row>
    <row r="28" spans="1:13" s="4" customFormat="1" ht="26.1" customHeight="1" thickTop="1">
      <c r="A28" s="421" t="s">
        <v>3</v>
      </c>
      <c r="B28" s="72" t="s">
        <v>161</v>
      </c>
      <c r="C28" s="149">
        <v>14981</v>
      </c>
      <c r="D28" s="149">
        <v>28156</v>
      </c>
      <c r="E28" s="149">
        <v>28775</v>
      </c>
      <c r="F28" s="149">
        <v>20906</v>
      </c>
      <c r="G28" s="149">
        <v>17872</v>
      </c>
      <c r="H28" s="149">
        <v>10266</v>
      </c>
      <c r="I28" s="149">
        <v>12393</v>
      </c>
      <c r="J28" s="149">
        <v>29174</v>
      </c>
      <c r="K28" s="149">
        <v>31564</v>
      </c>
      <c r="L28" s="149">
        <v>16675</v>
      </c>
    </row>
    <row r="29" spans="1:13" s="4" customFormat="1" ht="26.1" customHeight="1">
      <c r="A29" s="422"/>
      <c r="B29" s="80" t="s">
        <v>50</v>
      </c>
      <c r="C29" s="147">
        <v>7708</v>
      </c>
      <c r="D29" s="150">
        <v>11001</v>
      </c>
      <c r="E29" s="147">
        <v>26473</v>
      </c>
      <c r="F29" s="147">
        <v>27483</v>
      </c>
      <c r="G29" s="147">
        <v>26743</v>
      </c>
      <c r="H29" s="147">
        <v>20169</v>
      </c>
      <c r="I29" s="147">
        <v>16494</v>
      </c>
      <c r="J29" s="147">
        <v>17138</v>
      </c>
      <c r="K29" s="147">
        <v>31122</v>
      </c>
      <c r="L29" s="147">
        <v>17992</v>
      </c>
    </row>
    <row r="30" spans="1:13" s="4" customFormat="1">
      <c r="C30" s="17"/>
    </row>
    <row r="32" spans="1:13" ht="15.75">
      <c r="A32" s="380" t="s">
        <v>5</v>
      </c>
      <c r="B32" s="380"/>
      <c r="C32" s="380"/>
      <c r="D32" s="380"/>
      <c r="E32" s="380"/>
      <c r="F32" s="380"/>
      <c r="G32" s="380"/>
      <c r="H32" s="380"/>
      <c r="I32" s="380"/>
      <c r="J32" s="380"/>
      <c r="K32" s="380"/>
      <c r="L32" s="380"/>
      <c r="M32" s="380"/>
    </row>
    <row r="33" spans="1:13">
      <c r="A33" s="381" t="s">
        <v>6</v>
      </c>
      <c r="B33" s="381"/>
      <c r="C33" s="381"/>
      <c r="D33" s="381"/>
      <c r="E33" s="381"/>
      <c r="F33" s="381"/>
      <c r="G33" s="381"/>
      <c r="H33" s="381"/>
      <c r="I33" s="381"/>
      <c r="J33" s="381"/>
      <c r="K33" s="381"/>
      <c r="L33" s="381"/>
      <c r="M33" s="381"/>
    </row>
    <row r="34" spans="1:13">
      <c r="A34" s="381"/>
      <c r="B34" s="381"/>
      <c r="C34" s="381"/>
      <c r="D34" s="381"/>
      <c r="E34" s="381"/>
      <c r="F34" s="381"/>
      <c r="G34" s="381"/>
      <c r="H34" s="381"/>
      <c r="I34" s="381"/>
      <c r="J34" s="381"/>
      <c r="K34" s="381"/>
      <c r="L34" s="381"/>
      <c r="M34" s="381"/>
    </row>
    <row r="35" spans="1:13">
      <c r="A35" s="381"/>
      <c r="B35" s="381"/>
      <c r="C35" s="381"/>
      <c r="D35" s="381"/>
      <c r="E35" s="381"/>
      <c r="F35" s="381"/>
      <c r="G35" s="381"/>
      <c r="H35" s="381"/>
      <c r="I35" s="381"/>
      <c r="J35" s="381"/>
      <c r="K35" s="381"/>
      <c r="L35" s="381"/>
      <c r="M35" s="381"/>
    </row>
    <row r="36" spans="1:13">
      <c r="A36" s="381"/>
      <c r="B36" s="381"/>
      <c r="C36" s="381"/>
      <c r="D36" s="381"/>
      <c r="E36" s="381"/>
      <c r="F36" s="381"/>
      <c r="G36" s="381"/>
      <c r="H36" s="381"/>
      <c r="I36" s="381"/>
      <c r="J36" s="381"/>
      <c r="K36" s="381"/>
      <c r="L36" s="381"/>
      <c r="M36" s="381"/>
    </row>
    <row r="38" spans="1:13">
      <c r="A38" s="13" t="s">
        <v>15</v>
      </c>
    </row>
  </sheetData>
  <mergeCells count="14">
    <mergeCell ref="A32:M32"/>
    <mergeCell ref="A33:M36"/>
    <mergeCell ref="A1:M1"/>
    <mergeCell ref="A3:M3"/>
    <mergeCell ref="A10:M10"/>
    <mergeCell ref="A11:M14"/>
    <mergeCell ref="A15:M15"/>
    <mergeCell ref="A18:B19"/>
    <mergeCell ref="A20:A21"/>
    <mergeCell ref="A22:A23"/>
    <mergeCell ref="A24:A25"/>
    <mergeCell ref="A26:A27"/>
    <mergeCell ref="A28:A29"/>
    <mergeCell ref="A4:M9"/>
  </mergeCells>
  <hyperlinks>
    <hyperlink ref="A38" location="Titelseite!A1" display="zurück zum Inhaltsverzeichnis" xr:uid="{00000000-0004-0000-0C00-000000000000}"/>
  </hyperlinks>
  <pageMargins left="0.7" right="0.7" top="0.78740157499999996" bottom="0.78740157499999996" header="0.3" footer="0.3"/>
  <pageSetup paperSize="9" orientation="portrait" horizontalDpi="4294967293"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F90"/>
  <sheetViews>
    <sheetView workbookViewId="0">
      <selection sqref="A1:AB1"/>
    </sheetView>
  </sheetViews>
  <sheetFormatPr baseColWidth="10" defaultColWidth="11.5703125" defaultRowHeight="15"/>
  <cols>
    <col min="1" max="1" width="11.5703125" style="4"/>
    <col min="2" max="2" width="26" style="4" customWidth="1"/>
    <col min="3" max="6" width="0" style="4" hidden="1" customWidth="1"/>
    <col min="7" max="8" width="10.7109375" style="4" hidden="1" customWidth="1"/>
    <col min="9" max="12" width="9.7109375" style="4" hidden="1" customWidth="1"/>
    <col min="13" max="48" width="9.7109375" style="4" customWidth="1"/>
    <col min="49" max="16384" width="11.5703125" style="4"/>
  </cols>
  <sheetData>
    <row r="1" spans="1:32" ht="18.75">
      <c r="A1" s="386" t="s">
        <v>67</v>
      </c>
      <c r="B1" s="386"/>
      <c r="C1" s="386"/>
      <c r="D1" s="386"/>
      <c r="E1" s="386"/>
      <c r="F1" s="386"/>
      <c r="G1" s="386"/>
      <c r="H1" s="386"/>
      <c r="I1" s="386"/>
      <c r="J1" s="386"/>
      <c r="K1" s="386"/>
      <c r="L1" s="386"/>
      <c r="M1" s="386"/>
      <c r="N1" s="386"/>
      <c r="O1" s="386"/>
      <c r="P1" s="386"/>
      <c r="Q1" s="386"/>
      <c r="R1" s="386"/>
      <c r="S1" s="386"/>
      <c r="T1" s="386"/>
      <c r="U1" s="386"/>
      <c r="V1" s="386"/>
      <c r="W1" s="386"/>
      <c r="X1" s="386"/>
      <c r="Y1" s="386"/>
      <c r="Z1" s="386"/>
      <c r="AA1" s="386"/>
      <c r="AB1" s="386"/>
    </row>
    <row r="3" spans="1:32" ht="15.75">
      <c r="A3" s="380" t="s">
        <v>0</v>
      </c>
      <c r="B3" s="380"/>
      <c r="C3" s="380"/>
      <c r="D3" s="380"/>
      <c r="E3" s="380"/>
      <c r="F3" s="380"/>
      <c r="G3" s="380"/>
      <c r="H3" s="380"/>
      <c r="I3" s="380"/>
      <c r="J3" s="380"/>
      <c r="K3" s="380"/>
      <c r="L3" s="380"/>
      <c r="M3" s="380"/>
      <c r="N3" s="380"/>
      <c r="O3" s="380"/>
      <c r="P3" s="380"/>
      <c r="Q3" s="380"/>
      <c r="R3" s="380"/>
      <c r="S3" s="380"/>
      <c r="T3" s="380"/>
      <c r="U3" s="380"/>
      <c r="V3" s="380"/>
      <c r="W3" s="380"/>
      <c r="X3" s="380"/>
      <c r="Y3" s="380"/>
      <c r="Z3" s="380"/>
      <c r="AA3" s="380"/>
      <c r="AB3" s="380"/>
    </row>
    <row r="4" spans="1:32" ht="15" customHeight="1">
      <c r="A4" s="381" t="s">
        <v>221</v>
      </c>
      <c r="B4" s="381"/>
      <c r="C4" s="381"/>
      <c r="D4" s="381"/>
      <c r="E4" s="381"/>
      <c r="F4" s="381"/>
      <c r="G4" s="381"/>
      <c r="H4" s="381"/>
      <c r="I4" s="381"/>
      <c r="J4" s="381"/>
      <c r="K4" s="381"/>
      <c r="L4" s="381"/>
      <c r="M4" s="381"/>
      <c r="N4" s="381"/>
      <c r="O4" s="381"/>
      <c r="P4" s="381"/>
      <c r="Q4" s="381"/>
      <c r="R4" s="381"/>
      <c r="S4" s="381"/>
      <c r="T4" s="381"/>
      <c r="U4" s="381"/>
      <c r="V4" s="381"/>
      <c r="W4" s="381"/>
      <c r="X4" s="381"/>
      <c r="Y4" s="381"/>
      <c r="Z4" s="381"/>
      <c r="AA4" s="381"/>
      <c r="AB4" s="381"/>
    </row>
    <row r="5" spans="1:32">
      <c r="A5" s="381"/>
      <c r="B5" s="381"/>
      <c r="C5" s="381"/>
      <c r="D5" s="381"/>
      <c r="E5" s="381"/>
      <c r="F5" s="381"/>
      <c r="G5" s="381"/>
      <c r="H5" s="381"/>
      <c r="I5" s="381"/>
      <c r="J5" s="381"/>
      <c r="K5" s="381"/>
      <c r="L5" s="381"/>
      <c r="M5" s="381"/>
      <c r="N5" s="381"/>
      <c r="O5" s="381"/>
      <c r="P5" s="381"/>
      <c r="Q5" s="381"/>
      <c r="R5" s="381"/>
      <c r="S5" s="381"/>
      <c r="T5" s="381"/>
      <c r="U5" s="381"/>
      <c r="V5" s="381"/>
      <c r="W5" s="381"/>
      <c r="X5" s="381"/>
      <c r="Y5" s="381"/>
      <c r="Z5" s="381"/>
      <c r="AA5" s="381"/>
      <c r="AB5" s="381"/>
    </row>
    <row r="6" spans="1:32">
      <c r="A6" s="381"/>
      <c r="B6" s="381"/>
      <c r="C6" s="381"/>
      <c r="D6" s="381"/>
      <c r="E6" s="381"/>
      <c r="F6" s="381"/>
      <c r="G6" s="381"/>
      <c r="H6" s="381"/>
      <c r="I6" s="381"/>
      <c r="J6" s="381"/>
      <c r="K6" s="381"/>
      <c r="L6" s="381"/>
      <c r="M6" s="381"/>
      <c r="N6" s="381"/>
      <c r="O6" s="381"/>
      <c r="P6" s="381"/>
      <c r="Q6" s="381"/>
      <c r="R6" s="381"/>
      <c r="S6" s="381"/>
      <c r="T6" s="381"/>
      <c r="U6" s="381"/>
      <c r="V6" s="381"/>
      <c r="W6" s="381"/>
      <c r="X6" s="381"/>
      <c r="Y6" s="381"/>
      <c r="Z6" s="381"/>
      <c r="AA6" s="381"/>
      <c r="AB6" s="381"/>
    </row>
    <row r="7" spans="1:32">
      <c r="A7" s="381"/>
      <c r="B7" s="381"/>
      <c r="C7" s="381"/>
      <c r="D7" s="381"/>
      <c r="E7" s="381"/>
      <c r="F7" s="381"/>
      <c r="G7" s="381"/>
      <c r="H7" s="381"/>
      <c r="I7" s="381"/>
      <c r="J7" s="381"/>
      <c r="K7" s="381"/>
      <c r="L7" s="381"/>
      <c r="M7" s="381"/>
      <c r="N7" s="381"/>
      <c r="O7" s="381"/>
      <c r="P7" s="381"/>
      <c r="Q7" s="381"/>
      <c r="R7" s="381"/>
      <c r="S7" s="381"/>
      <c r="T7" s="381"/>
      <c r="U7" s="381"/>
      <c r="V7" s="381"/>
      <c r="W7" s="381"/>
      <c r="X7" s="381"/>
      <c r="Y7" s="381"/>
      <c r="Z7" s="381"/>
      <c r="AA7" s="381"/>
      <c r="AB7" s="381"/>
    </row>
    <row r="8" spans="1:32" ht="15.75">
      <c r="A8" s="380" t="s">
        <v>1</v>
      </c>
      <c r="B8" s="380"/>
      <c r="C8" s="380"/>
      <c r="D8" s="380"/>
      <c r="E8" s="380"/>
      <c r="F8" s="380"/>
      <c r="G8" s="380"/>
      <c r="H8" s="380"/>
      <c r="I8" s="380"/>
      <c r="J8" s="380"/>
      <c r="K8" s="380"/>
      <c r="L8" s="380"/>
      <c r="M8" s="380"/>
      <c r="N8" s="380"/>
      <c r="O8" s="380"/>
      <c r="P8" s="380"/>
      <c r="Q8" s="380"/>
      <c r="R8" s="380"/>
      <c r="S8" s="380"/>
      <c r="T8" s="380"/>
      <c r="U8" s="380"/>
      <c r="V8" s="380"/>
      <c r="W8" s="380"/>
      <c r="X8" s="380"/>
      <c r="Y8" s="380"/>
      <c r="Z8" s="380"/>
      <c r="AA8" s="380"/>
      <c r="AB8" s="380"/>
    </row>
    <row r="9" spans="1:32">
      <c r="A9" s="387" t="s">
        <v>163</v>
      </c>
      <c r="B9" s="387"/>
      <c r="C9" s="387"/>
      <c r="D9" s="387"/>
      <c r="E9" s="387"/>
      <c r="F9" s="387"/>
      <c r="G9" s="387"/>
      <c r="H9" s="387"/>
      <c r="I9" s="387"/>
      <c r="J9" s="387"/>
      <c r="K9" s="387"/>
      <c r="L9" s="387"/>
      <c r="M9" s="387"/>
      <c r="N9" s="387"/>
      <c r="O9" s="387"/>
      <c r="P9" s="387"/>
      <c r="Q9" s="387"/>
      <c r="R9" s="387"/>
      <c r="S9" s="387"/>
      <c r="T9" s="387"/>
      <c r="U9" s="387"/>
      <c r="V9" s="387"/>
      <c r="W9" s="387"/>
      <c r="X9" s="387"/>
      <c r="Y9" s="387"/>
      <c r="Z9" s="387"/>
      <c r="AA9" s="387"/>
      <c r="AB9" s="387"/>
    </row>
    <row r="10" spans="1:32">
      <c r="A10" s="387"/>
      <c r="B10" s="387"/>
      <c r="C10" s="387"/>
      <c r="D10" s="387"/>
      <c r="E10" s="387"/>
      <c r="F10" s="387"/>
      <c r="G10" s="387"/>
      <c r="H10" s="387"/>
      <c r="I10" s="387"/>
      <c r="J10" s="387"/>
      <c r="K10" s="387"/>
      <c r="L10" s="387"/>
      <c r="M10" s="387"/>
      <c r="N10" s="387"/>
      <c r="O10" s="387"/>
      <c r="P10" s="387"/>
      <c r="Q10" s="387"/>
      <c r="R10" s="387"/>
      <c r="S10" s="387"/>
      <c r="T10" s="387"/>
      <c r="U10" s="387"/>
      <c r="V10" s="387"/>
      <c r="W10" s="387"/>
      <c r="X10" s="387"/>
      <c r="Y10" s="387"/>
      <c r="Z10" s="387"/>
      <c r="AA10" s="387"/>
      <c r="AB10" s="387"/>
    </row>
    <row r="11" spans="1:32">
      <c r="A11" s="387"/>
      <c r="B11" s="387"/>
      <c r="C11" s="387"/>
      <c r="D11" s="387"/>
      <c r="E11" s="387"/>
      <c r="F11" s="387"/>
      <c r="G11" s="387"/>
      <c r="H11" s="387"/>
      <c r="I11" s="387"/>
      <c r="J11" s="387"/>
      <c r="K11" s="387"/>
      <c r="L11" s="387"/>
      <c r="M11" s="387"/>
      <c r="N11" s="387"/>
      <c r="O11" s="387"/>
      <c r="P11" s="387"/>
      <c r="Q11" s="387"/>
      <c r="R11" s="387"/>
      <c r="S11" s="387"/>
      <c r="T11" s="387"/>
      <c r="U11" s="387"/>
      <c r="V11" s="387"/>
      <c r="W11" s="387"/>
      <c r="X11" s="387"/>
      <c r="Y11" s="387"/>
      <c r="Z11" s="387"/>
      <c r="AA11" s="387"/>
      <c r="AB11" s="387"/>
    </row>
    <row r="12" spans="1:32">
      <c r="A12" s="387"/>
      <c r="B12" s="387"/>
      <c r="C12" s="387"/>
      <c r="D12" s="387"/>
      <c r="E12" s="387"/>
      <c r="F12" s="387"/>
      <c r="G12" s="387"/>
      <c r="H12" s="387"/>
      <c r="I12" s="387"/>
      <c r="J12" s="387"/>
      <c r="K12" s="387"/>
      <c r="L12" s="387"/>
      <c r="M12" s="387"/>
      <c r="N12" s="387"/>
      <c r="O12" s="387"/>
      <c r="P12" s="387"/>
      <c r="Q12" s="387"/>
      <c r="R12" s="387"/>
      <c r="S12" s="387"/>
      <c r="T12" s="387"/>
      <c r="U12" s="387"/>
      <c r="V12" s="387"/>
      <c r="W12" s="387"/>
      <c r="X12" s="387"/>
      <c r="Y12" s="387"/>
      <c r="Z12" s="387"/>
      <c r="AA12" s="387"/>
      <c r="AB12" s="387"/>
    </row>
    <row r="13" spans="1:32" ht="15.75">
      <c r="A13" s="380" t="s">
        <v>2</v>
      </c>
      <c r="B13" s="380"/>
      <c r="C13" s="380"/>
      <c r="D13" s="380"/>
      <c r="E13" s="380"/>
      <c r="F13" s="380"/>
      <c r="G13" s="380"/>
      <c r="H13" s="380"/>
      <c r="I13" s="380"/>
      <c r="J13" s="380"/>
      <c r="K13" s="380"/>
      <c r="L13" s="380"/>
      <c r="M13" s="380"/>
      <c r="N13" s="380"/>
      <c r="O13" s="380"/>
      <c r="P13" s="380"/>
      <c r="Q13" s="380"/>
      <c r="R13" s="380"/>
      <c r="S13" s="380"/>
      <c r="T13" s="380"/>
      <c r="U13" s="380"/>
      <c r="V13" s="380"/>
      <c r="W13" s="380"/>
      <c r="X13" s="380"/>
      <c r="Y13" s="380"/>
      <c r="Z13" s="380"/>
      <c r="AA13" s="380"/>
      <c r="AB13" s="380"/>
    </row>
    <row r="15" spans="1:32">
      <c r="A15" s="411" t="s">
        <v>66</v>
      </c>
      <c r="B15" s="411"/>
      <c r="C15" s="411"/>
      <c r="D15" s="411"/>
      <c r="E15" s="411"/>
      <c r="F15" s="411"/>
      <c r="G15" s="411"/>
      <c r="H15" s="411"/>
      <c r="I15" s="411"/>
      <c r="J15" s="411"/>
      <c r="K15" s="411"/>
      <c r="L15" s="411"/>
      <c r="M15" s="411"/>
      <c r="N15" s="411"/>
      <c r="O15" s="411"/>
      <c r="P15" s="411"/>
      <c r="Q15" s="411"/>
      <c r="R15" s="411"/>
      <c r="S15" s="411"/>
      <c r="T15" s="411"/>
      <c r="U15" s="411"/>
      <c r="V15" s="411"/>
      <c r="W15" s="411"/>
      <c r="X15" s="411"/>
      <c r="Y15" s="411"/>
      <c r="Z15" s="411"/>
      <c r="AA15" s="411"/>
      <c r="AB15" s="411"/>
    </row>
    <row r="16" spans="1:32">
      <c r="A16" s="351"/>
      <c r="B16" s="352"/>
      <c r="C16" s="434">
        <v>2010</v>
      </c>
      <c r="D16" s="432"/>
      <c r="E16" s="431">
        <v>2011</v>
      </c>
      <c r="F16" s="431"/>
      <c r="G16" s="434">
        <v>2012</v>
      </c>
      <c r="H16" s="432"/>
      <c r="I16" s="431">
        <v>2013</v>
      </c>
      <c r="J16" s="431"/>
      <c r="K16" s="434">
        <v>2014</v>
      </c>
      <c r="L16" s="432"/>
      <c r="M16" s="431">
        <v>2015</v>
      </c>
      <c r="N16" s="431"/>
      <c r="O16" s="434">
        <v>2016</v>
      </c>
      <c r="P16" s="432"/>
      <c r="Q16" s="431">
        <v>2017</v>
      </c>
      <c r="R16" s="431"/>
      <c r="S16" s="434">
        <v>2018</v>
      </c>
      <c r="T16" s="432"/>
      <c r="U16" s="431">
        <v>2019</v>
      </c>
      <c r="V16" s="432"/>
      <c r="W16" s="431">
        <v>2020</v>
      </c>
      <c r="X16" s="432"/>
      <c r="Y16" s="431">
        <v>2021</v>
      </c>
      <c r="Z16" s="432"/>
      <c r="AA16" s="431">
        <v>2022</v>
      </c>
      <c r="AB16" s="432"/>
      <c r="AC16" s="431">
        <v>2023</v>
      </c>
      <c r="AD16" s="435"/>
      <c r="AE16" s="431">
        <v>2024</v>
      </c>
      <c r="AF16" s="435"/>
    </row>
    <row r="17" spans="1:32" ht="30">
      <c r="A17" s="353"/>
      <c r="B17" s="267"/>
      <c r="C17" s="145" t="s">
        <v>8</v>
      </c>
      <c r="D17" s="151" t="s">
        <v>9</v>
      </c>
      <c r="E17" s="167" t="s">
        <v>8</v>
      </c>
      <c r="F17" s="167" t="s">
        <v>9</v>
      </c>
      <c r="G17" s="145" t="s">
        <v>8</v>
      </c>
      <c r="H17" s="151" t="s">
        <v>9</v>
      </c>
      <c r="I17" s="167" t="s">
        <v>8</v>
      </c>
      <c r="J17" s="167" t="s">
        <v>9</v>
      </c>
      <c r="K17" s="145" t="s">
        <v>8</v>
      </c>
      <c r="L17" s="151" t="s">
        <v>9</v>
      </c>
      <c r="M17" s="167" t="s">
        <v>8</v>
      </c>
      <c r="N17" s="167" t="s">
        <v>9</v>
      </c>
      <c r="O17" s="145" t="s">
        <v>8</v>
      </c>
      <c r="P17" s="151" t="s">
        <v>9</v>
      </c>
      <c r="Q17" s="167" t="s">
        <v>8</v>
      </c>
      <c r="R17" s="167" t="s">
        <v>9</v>
      </c>
      <c r="S17" s="145" t="s">
        <v>8</v>
      </c>
      <c r="T17" s="151" t="s">
        <v>9</v>
      </c>
      <c r="U17" s="167" t="s">
        <v>8</v>
      </c>
      <c r="V17" s="151" t="s">
        <v>9</v>
      </c>
      <c r="W17" s="167" t="s">
        <v>8</v>
      </c>
      <c r="X17" s="151" t="s">
        <v>9</v>
      </c>
      <c r="Y17" s="167" t="s">
        <v>8</v>
      </c>
      <c r="Z17" s="151" t="s">
        <v>9</v>
      </c>
      <c r="AA17" s="167" t="s">
        <v>8</v>
      </c>
      <c r="AB17" s="151" t="s">
        <v>9</v>
      </c>
      <c r="AC17" s="167" t="s">
        <v>8</v>
      </c>
      <c r="AD17" s="354" t="s">
        <v>9</v>
      </c>
      <c r="AE17" s="167" t="s">
        <v>8</v>
      </c>
      <c r="AF17" s="354" t="s">
        <v>9</v>
      </c>
    </row>
    <row r="18" spans="1:32">
      <c r="A18" s="428" t="s">
        <v>10</v>
      </c>
      <c r="B18" s="268" t="s">
        <v>166</v>
      </c>
      <c r="C18" s="152">
        <v>378153</v>
      </c>
      <c r="D18" s="153">
        <f>SUM(D19:D20)</f>
        <v>100</v>
      </c>
      <c r="E18" s="154">
        <v>384815</v>
      </c>
      <c r="F18" s="153">
        <f>SUM(F19:F20)</f>
        <v>98.17002975455739</v>
      </c>
      <c r="G18" s="152">
        <v>397855</v>
      </c>
      <c r="H18" s="153">
        <f t="shared" ref="H18:AD18" si="0">SUM(H19:H20)</f>
        <v>97.893453645172229</v>
      </c>
      <c r="I18" s="154">
        <f t="shared" si="0"/>
        <v>386088</v>
      </c>
      <c r="J18" s="153">
        <f t="shared" si="0"/>
        <v>100</v>
      </c>
      <c r="K18" s="154">
        <f t="shared" si="0"/>
        <v>324522</v>
      </c>
      <c r="L18" s="153">
        <f t="shared" si="0"/>
        <v>100</v>
      </c>
      <c r="M18" s="154">
        <f t="shared" si="0"/>
        <v>327482</v>
      </c>
      <c r="N18" s="153">
        <f t="shared" si="0"/>
        <v>100</v>
      </c>
      <c r="O18" s="154">
        <f t="shared" si="0"/>
        <v>328262</v>
      </c>
      <c r="P18" s="153">
        <f t="shared" si="0"/>
        <v>100</v>
      </c>
      <c r="Q18" s="154">
        <f t="shared" si="0"/>
        <v>316477</v>
      </c>
      <c r="R18" s="153">
        <f t="shared" si="0"/>
        <v>100</v>
      </c>
      <c r="S18" s="154">
        <f t="shared" si="0"/>
        <v>298981</v>
      </c>
      <c r="T18" s="153">
        <f t="shared" si="0"/>
        <v>100</v>
      </c>
      <c r="U18" s="154">
        <f t="shared" si="0"/>
        <v>287633</v>
      </c>
      <c r="V18" s="153">
        <f t="shared" si="0"/>
        <v>100</v>
      </c>
      <c r="W18" s="154">
        <f t="shared" si="0"/>
        <v>286603</v>
      </c>
      <c r="X18" s="153">
        <f t="shared" si="0"/>
        <v>100</v>
      </c>
      <c r="Y18" s="154">
        <f t="shared" si="0"/>
        <v>288665</v>
      </c>
      <c r="Z18" s="153">
        <f t="shared" si="0"/>
        <v>100</v>
      </c>
      <c r="AA18" s="154">
        <f t="shared" si="0"/>
        <v>278730</v>
      </c>
      <c r="AB18" s="153">
        <f t="shared" si="0"/>
        <v>100</v>
      </c>
      <c r="AC18" s="154">
        <f t="shared" si="0"/>
        <v>272213</v>
      </c>
      <c r="AD18" s="355">
        <f t="shared" si="0"/>
        <v>100</v>
      </c>
      <c r="AE18" s="154">
        <f t="shared" ref="AE18:AF18" si="1">SUM(AE19:AE20)</f>
        <v>264757</v>
      </c>
      <c r="AF18" s="355">
        <f t="shared" si="1"/>
        <v>100</v>
      </c>
    </row>
    <row r="19" spans="1:32">
      <c r="A19" s="429"/>
      <c r="B19" s="269" t="s">
        <v>60</v>
      </c>
      <c r="C19" s="155">
        <v>256243</v>
      </c>
      <c r="D19" s="156">
        <f>C19/C18*100</f>
        <v>67.761726073837835</v>
      </c>
      <c r="E19" s="168">
        <v>252177</v>
      </c>
      <c r="F19" s="169">
        <f>E19/E18*100</f>
        <v>65.532008887387448</v>
      </c>
      <c r="G19" s="155">
        <v>257878</v>
      </c>
      <c r="H19" s="156">
        <f>G19/G18*100</f>
        <v>64.817081600080428</v>
      </c>
      <c r="I19" s="168">
        <v>247877</v>
      </c>
      <c r="J19" s="169">
        <f>I19/I18*100</f>
        <v>64.202202606659625</v>
      </c>
      <c r="K19" s="155">
        <v>236772</v>
      </c>
      <c r="L19" s="156">
        <f>K19/K18*100</f>
        <v>72.960230739364363</v>
      </c>
      <c r="M19" s="168">
        <v>236773</v>
      </c>
      <c r="N19" s="169">
        <f>M19/M18*100</f>
        <v>72.301073036075266</v>
      </c>
      <c r="O19" s="155">
        <v>234631</v>
      </c>
      <c r="P19" s="156">
        <f>O19/O18*100</f>
        <v>71.476747232393635</v>
      </c>
      <c r="Q19" s="168">
        <v>223243</v>
      </c>
      <c r="R19" s="169">
        <f>Q19/Q18*100</f>
        <v>70.540039244558059</v>
      </c>
      <c r="S19" s="155">
        <v>207550</v>
      </c>
      <c r="T19" s="156">
        <f>S19/S18*100</f>
        <v>69.419126967934417</v>
      </c>
      <c r="U19" s="168">
        <v>199709</v>
      </c>
      <c r="V19" s="156">
        <f>U19/U18*100</f>
        <v>69.431880208460086</v>
      </c>
      <c r="W19" s="168">
        <v>191925</v>
      </c>
      <c r="X19" s="156">
        <f>W19/W18*100</f>
        <v>66.965453955471503</v>
      </c>
      <c r="Y19" s="168">
        <v>192510</v>
      </c>
      <c r="Z19" s="156">
        <f>Y19/Y18*100</f>
        <v>66.689761488230303</v>
      </c>
      <c r="AA19" s="168">
        <v>170619</v>
      </c>
      <c r="AB19" s="156">
        <f>AA19/AA18*100</f>
        <v>61.213001829727695</v>
      </c>
      <c r="AC19" s="168">
        <v>183413</v>
      </c>
      <c r="AD19" s="356">
        <f>AC19/AC18*100</f>
        <v>67.378486699753509</v>
      </c>
      <c r="AE19" s="168">
        <v>176876</v>
      </c>
      <c r="AF19" s="356">
        <f>AE19/AE18*100</f>
        <v>66.806921063465737</v>
      </c>
    </row>
    <row r="20" spans="1:32">
      <c r="A20" s="429"/>
      <c r="B20" s="269" t="s">
        <v>61</v>
      </c>
      <c r="C20" s="155">
        <v>121910</v>
      </c>
      <c r="D20" s="156">
        <f>C20/C18*100</f>
        <v>32.238273926162165</v>
      </c>
      <c r="E20" s="168">
        <v>125596</v>
      </c>
      <c r="F20" s="169">
        <f>E20/E18*100</f>
        <v>32.638020867169935</v>
      </c>
      <c r="G20" s="155">
        <v>131596</v>
      </c>
      <c r="H20" s="156">
        <f>G20/G18*100</f>
        <v>33.076372045091809</v>
      </c>
      <c r="I20" s="168">
        <v>138211</v>
      </c>
      <c r="J20" s="169">
        <f>I20/I18*100</f>
        <v>35.797797393340382</v>
      </c>
      <c r="K20" s="155">
        <v>87750</v>
      </c>
      <c r="L20" s="156">
        <f>K20/K18*100</f>
        <v>27.039769260635644</v>
      </c>
      <c r="M20" s="168">
        <v>90709</v>
      </c>
      <c r="N20" s="169">
        <f>M20/M18*100</f>
        <v>27.698926963924738</v>
      </c>
      <c r="O20" s="155">
        <v>93631</v>
      </c>
      <c r="P20" s="156">
        <f>O20/O18*100</f>
        <v>28.523252767606362</v>
      </c>
      <c r="Q20" s="168">
        <v>93234</v>
      </c>
      <c r="R20" s="169">
        <f>Q20/Q18*100</f>
        <v>29.459960755441944</v>
      </c>
      <c r="S20" s="155">
        <v>91431</v>
      </c>
      <c r="T20" s="156">
        <f>S20/S18*100</f>
        <v>30.580873032065583</v>
      </c>
      <c r="U20" s="168">
        <v>87924</v>
      </c>
      <c r="V20" s="156">
        <f>U20/U18*100</f>
        <v>30.568119791539917</v>
      </c>
      <c r="W20" s="168">
        <v>94678</v>
      </c>
      <c r="X20" s="156">
        <f>W20/W18*100</f>
        <v>33.034546044528497</v>
      </c>
      <c r="Y20" s="168">
        <v>96155</v>
      </c>
      <c r="Z20" s="156">
        <f>Y20/Y18*100</f>
        <v>33.310238511769697</v>
      </c>
      <c r="AA20" s="168">
        <v>108111</v>
      </c>
      <c r="AB20" s="156">
        <f>AA20/AA18*100</f>
        <v>38.786998170272305</v>
      </c>
      <c r="AC20" s="168">
        <v>88800</v>
      </c>
      <c r="AD20" s="356">
        <f>AC20/AC18*100</f>
        <v>32.621513300246498</v>
      </c>
      <c r="AE20" s="168">
        <v>87881</v>
      </c>
      <c r="AF20" s="356">
        <f>AE20/AE18*100</f>
        <v>33.193078936534256</v>
      </c>
    </row>
    <row r="21" spans="1:32" ht="30">
      <c r="A21" s="430"/>
      <c r="B21" s="101" t="s">
        <v>65</v>
      </c>
      <c r="C21" s="160">
        <f>C18/C56</f>
        <v>1.382759793328141</v>
      </c>
      <c r="D21" s="156"/>
      <c r="E21" s="160">
        <f>E18/D56</f>
        <v>1.3912378569698371</v>
      </c>
      <c r="F21" s="156"/>
      <c r="G21" s="160">
        <f>G18/E56</f>
        <v>1.4278408418000224</v>
      </c>
      <c r="H21" s="156"/>
      <c r="I21" s="160">
        <f>I18/F56</f>
        <v>1.3783540634326759</v>
      </c>
      <c r="J21" s="156"/>
      <c r="K21" s="160">
        <f>K18/G56</f>
        <v>1.1495113579608449</v>
      </c>
      <c r="L21" s="156"/>
      <c r="M21" s="160">
        <f>M18/H56</f>
        <v>1.1505937741550136</v>
      </c>
      <c r="N21" s="156"/>
      <c r="O21" s="160">
        <f>O18/I56</f>
        <v>1.1337206089575331</v>
      </c>
      <c r="P21" s="161"/>
      <c r="Q21" s="160">
        <f>Q18/J56</f>
        <v>1.0892454577056381</v>
      </c>
      <c r="R21" s="161"/>
      <c r="S21" s="160">
        <f>S18/K56</f>
        <v>1.0289819658590309</v>
      </c>
      <c r="T21" s="161"/>
      <c r="U21" s="160">
        <f>U18/L56</f>
        <v>0.98805945539299711</v>
      </c>
      <c r="V21" s="161"/>
      <c r="W21" s="160">
        <f>W18/M56</f>
        <v>0.98434881164995192</v>
      </c>
      <c r="X21" s="161"/>
      <c r="Y21" s="160">
        <f>Y18/N56</f>
        <v>0.98978209809871587</v>
      </c>
      <c r="Z21" s="161"/>
      <c r="AA21" s="160">
        <f>AA18/O56</f>
        <v>0.9412515576087287</v>
      </c>
      <c r="AB21" s="161"/>
      <c r="AC21" s="160">
        <f>AC18/P56</f>
        <v>0.96160136779672389</v>
      </c>
      <c r="AD21" s="357"/>
      <c r="AE21" s="160">
        <f>AE18/Q56</f>
        <v>0.88272341730792314</v>
      </c>
      <c r="AF21" s="357"/>
    </row>
    <row r="22" spans="1:32">
      <c r="A22" s="428" t="s">
        <v>167</v>
      </c>
      <c r="B22" s="268" t="s">
        <v>166</v>
      </c>
      <c r="C22" s="152">
        <v>236264</v>
      </c>
      <c r="D22" s="153">
        <f>SUM(D23:D24)</f>
        <v>96.308790166931914</v>
      </c>
      <c r="E22" s="154">
        <v>230547</v>
      </c>
      <c r="F22" s="153">
        <f>SUM(F23:F24)</f>
        <v>95.701093486360705</v>
      </c>
      <c r="G22" s="152">
        <v>218988</v>
      </c>
      <c r="H22" s="153">
        <f t="shared" ref="H22:AD22" si="2">SUM(H23:H24)</f>
        <v>96.308016877637129</v>
      </c>
      <c r="I22" s="154">
        <f t="shared" si="2"/>
        <v>190272</v>
      </c>
      <c r="J22" s="153">
        <f t="shared" si="2"/>
        <v>100.00000000000001</v>
      </c>
      <c r="K22" s="154">
        <f t="shared" si="2"/>
        <v>179035</v>
      </c>
      <c r="L22" s="153">
        <f t="shared" si="2"/>
        <v>100</v>
      </c>
      <c r="M22" s="154">
        <f t="shared" si="2"/>
        <v>173009</v>
      </c>
      <c r="N22" s="153">
        <f t="shared" si="2"/>
        <v>100</v>
      </c>
      <c r="O22" s="154">
        <f t="shared" si="2"/>
        <v>170188</v>
      </c>
      <c r="P22" s="153">
        <f t="shared" si="2"/>
        <v>100</v>
      </c>
      <c r="Q22" s="154">
        <f t="shared" si="2"/>
        <v>144438</v>
      </c>
      <c r="R22" s="153">
        <f t="shared" si="2"/>
        <v>100</v>
      </c>
      <c r="S22" s="154">
        <f t="shared" si="2"/>
        <v>151607</v>
      </c>
      <c r="T22" s="153">
        <f t="shared" si="2"/>
        <v>100</v>
      </c>
      <c r="U22" s="154">
        <f t="shared" si="2"/>
        <v>145342</v>
      </c>
      <c r="V22" s="153">
        <f t="shared" si="2"/>
        <v>100</v>
      </c>
      <c r="W22" s="154">
        <f t="shared" si="2"/>
        <v>146087</v>
      </c>
      <c r="X22" s="153">
        <f t="shared" si="2"/>
        <v>100</v>
      </c>
      <c r="Y22" s="154">
        <f t="shared" si="2"/>
        <v>146479</v>
      </c>
      <c r="Z22" s="153">
        <f t="shared" si="2"/>
        <v>100</v>
      </c>
      <c r="AA22" s="154">
        <f t="shared" si="2"/>
        <v>148157</v>
      </c>
      <c r="AB22" s="153">
        <f t="shared" si="2"/>
        <v>100</v>
      </c>
      <c r="AC22" s="154">
        <f t="shared" si="2"/>
        <v>140506</v>
      </c>
      <c r="AD22" s="355">
        <f t="shared" si="2"/>
        <v>100</v>
      </c>
      <c r="AE22" s="154">
        <f t="shared" ref="AE22:AF22" si="3">SUM(AE23:AE24)</f>
        <v>133770</v>
      </c>
      <c r="AF22" s="355">
        <f t="shared" si="3"/>
        <v>100</v>
      </c>
    </row>
    <row r="23" spans="1:32">
      <c r="A23" s="429"/>
      <c r="B23" s="269" t="s">
        <v>60</v>
      </c>
      <c r="C23" s="155">
        <v>173771</v>
      </c>
      <c r="D23" s="156">
        <f>C23/C22*100</f>
        <v>73.549503944739783</v>
      </c>
      <c r="E23" s="168">
        <v>167993</v>
      </c>
      <c r="F23" s="169">
        <f>E23/E22*100</f>
        <v>72.867137720291311</v>
      </c>
      <c r="G23" s="155">
        <v>156154</v>
      </c>
      <c r="H23" s="156">
        <f>G23/G22*100</f>
        <v>71.307103585584599</v>
      </c>
      <c r="I23" s="168">
        <v>138903</v>
      </c>
      <c r="J23" s="169">
        <f>I23/I22*100</f>
        <v>73.002333501513633</v>
      </c>
      <c r="K23" s="155">
        <v>128899</v>
      </c>
      <c r="L23" s="156">
        <f>K23/K22*100</f>
        <v>71.996536989974018</v>
      </c>
      <c r="M23" s="168">
        <v>124171</v>
      </c>
      <c r="N23" s="169">
        <f>M23/M22*100</f>
        <v>71.771410735857671</v>
      </c>
      <c r="O23" s="155">
        <v>122490</v>
      </c>
      <c r="P23" s="156">
        <f>O23/O22*100</f>
        <v>71.973347122006246</v>
      </c>
      <c r="Q23" s="168">
        <v>118273</v>
      </c>
      <c r="R23" s="169">
        <f>Q23/Q22*100</f>
        <v>81.884961021337872</v>
      </c>
      <c r="S23" s="155">
        <v>122470</v>
      </c>
      <c r="T23" s="156">
        <f>S23/S22*100</f>
        <v>80.781230418120529</v>
      </c>
      <c r="U23" s="168">
        <v>116120</v>
      </c>
      <c r="V23" s="156">
        <f>U23/U22*100</f>
        <v>79.894318228729475</v>
      </c>
      <c r="W23" s="168">
        <v>116496</v>
      </c>
      <c r="X23" s="156">
        <f>W23/W22*100</f>
        <v>79.744261980874413</v>
      </c>
      <c r="Y23" s="168">
        <v>117597</v>
      </c>
      <c r="Z23" s="156">
        <f>Y23/Y22*100</f>
        <v>80.282497832453799</v>
      </c>
      <c r="AA23" s="168">
        <v>119953</v>
      </c>
      <c r="AB23" s="156">
        <f>AA23/AA22*100</f>
        <v>80.963437434613283</v>
      </c>
      <c r="AC23" s="168">
        <v>115992</v>
      </c>
      <c r="AD23" s="356">
        <f>AC23/AC22*100</f>
        <v>82.553058232388651</v>
      </c>
      <c r="AE23" s="168">
        <v>111479</v>
      </c>
      <c r="AF23" s="356">
        <f>AE23/AE22*100</f>
        <v>83.336323540405175</v>
      </c>
    </row>
    <row r="24" spans="1:32">
      <c r="A24" s="429"/>
      <c r="B24" s="269" t="s">
        <v>61</v>
      </c>
      <c r="C24" s="155">
        <v>53772</v>
      </c>
      <c r="D24" s="156">
        <f>C24/C22*100</f>
        <v>22.759286222192124</v>
      </c>
      <c r="E24" s="168">
        <v>52643</v>
      </c>
      <c r="F24" s="169">
        <f>E24/E22*100</f>
        <v>22.833955766069391</v>
      </c>
      <c r="G24" s="155">
        <v>54749</v>
      </c>
      <c r="H24" s="156">
        <f>G24/G22*100</f>
        <v>25.000913292052534</v>
      </c>
      <c r="I24" s="168">
        <v>51369</v>
      </c>
      <c r="J24" s="169">
        <f>I24/I22*100</f>
        <v>26.997666498486378</v>
      </c>
      <c r="K24" s="155">
        <v>50136</v>
      </c>
      <c r="L24" s="156">
        <f>K24/K22*100</f>
        <v>28.003463010025975</v>
      </c>
      <c r="M24" s="168">
        <v>48838</v>
      </c>
      <c r="N24" s="169">
        <f>M24/M22*100</f>
        <v>28.228589264142329</v>
      </c>
      <c r="O24" s="155">
        <v>47698</v>
      </c>
      <c r="P24" s="156">
        <f>O24/O22*100</f>
        <v>28.026652877993747</v>
      </c>
      <c r="Q24" s="168">
        <v>26165</v>
      </c>
      <c r="R24" s="169">
        <f>Q24/Q22*100</f>
        <v>18.115038978662128</v>
      </c>
      <c r="S24" s="155">
        <v>29137</v>
      </c>
      <c r="T24" s="156">
        <f>S24/S22*100</f>
        <v>19.218769581879464</v>
      </c>
      <c r="U24" s="168">
        <v>29222</v>
      </c>
      <c r="V24" s="156">
        <f>U24/U22*100</f>
        <v>20.105681771270518</v>
      </c>
      <c r="W24" s="168">
        <v>29591</v>
      </c>
      <c r="X24" s="156">
        <f>W24/W22*100</f>
        <v>20.255738019125591</v>
      </c>
      <c r="Y24" s="168">
        <v>28882</v>
      </c>
      <c r="Z24" s="156">
        <f>Y24/Y22*100</f>
        <v>19.717502167546201</v>
      </c>
      <c r="AA24" s="168">
        <v>28204</v>
      </c>
      <c r="AB24" s="156">
        <f>AA24/AA22*100</f>
        <v>19.036562565386721</v>
      </c>
      <c r="AC24" s="168">
        <v>24514</v>
      </c>
      <c r="AD24" s="356">
        <f>AC24/AC22*100</f>
        <v>17.446941767611349</v>
      </c>
      <c r="AE24" s="168">
        <v>22291</v>
      </c>
      <c r="AF24" s="356">
        <f>AE24/AE22*100</f>
        <v>16.663676459594825</v>
      </c>
    </row>
    <row r="25" spans="1:32" ht="30">
      <c r="A25" s="430"/>
      <c r="B25" s="101" t="s">
        <v>65</v>
      </c>
      <c r="C25" s="162">
        <f>C22/C57</f>
        <v>1.6490130936095369</v>
      </c>
      <c r="D25" s="156"/>
      <c r="E25" s="162">
        <f>E22/D57</f>
        <v>1.5584871222875685</v>
      </c>
      <c r="F25" s="156"/>
      <c r="G25" s="162">
        <f>G22/E57</f>
        <v>1.4584129732609636</v>
      </c>
      <c r="H25" s="156"/>
      <c r="I25" s="162">
        <f>I22/F57</f>
        <v>1.2522508292528827</v>
      </c>
      <c r="J25" s="156"/>
      <c r="K25" s="162">
        <f>K22/G57</f>
        <v>1.1625498370151037</v>
      </c>
      <c r="L25" s="156"/>
      <c r="M25" s="162">
        <f>M22/H57</f>
        <v>1.0992375627422326</v>
      </c>
      <c r="N25" s="156"/>
      <c r="O25" s="162">
        <f>O22/I57</f>
        <v>1.0637946769011515</v>
      </c>
      <c r="P25" s="156"/>
      <c r="Q25" s="162">
        <f>Q22/J57</f>
        <v>0.89888353683581645</v>
      </c>
      <c r="R25" s="156"/>
      <c r="S25" s="162">
        <f>S22/K57</f>
        <v>0.93675352038704174</v>
      </c>
      <c r="T25" s="156"/>
      <c r="U25" s="162">
        <f>U22/L57</f>
        <v>0.89480877681187976</v>
      </c>
      <c r="V25" s="156"/>
      <c r="W25" s="162">
        <f>W22/M57</f>
        <v>0.90389184506867959</v>
      </c>
      <c r="X25" s="156"/>
      <c r="Y25" s="162">
        <f>Y22/N57</f>
        <v>0.9025923210115413</v>
      </c>
      <c r="Z25" s="156"/>
      <c r="AA25" s="162">
        <f>AA22/O57</f>
        <v>0.90021813232550929</v>
      </c>
      <c r="AB25" s="156"/>
      <c r="AC25" s="162">
        <f>AC22/P57</f>
        <v>0.86602195472223764</v>
      </c>
      <c r="AD25" s="356"/>
      <c r="AE25" s="162">
        <f>AE22/Q57</f>
        <v>0.80087888929467344</v>
      </c>
      <c r="AF25" s="356"/>
    </row>
    <row r="26" spans="1:32">
      <c r="A26" s="428" t="s">
        <v>12</v>
      </c>
      <c r="B26" s="268" t="s">
        <v>166</v>
      </c>
      <c r="C26" s="152">
        <v>664890</v>
      </c>
      <c r="D26" s="153">
        <v>100</v>
      </c>
      <c r="E26" s="154">
        <v>663718</v>
      </c>
      <c r="F26" s="153">
        <v>100</v>
      </c>
      <c r="G26" s="152">
        <v>653267</v>
      </c>
      <c r="H26" s="153">
        <v>100</v>
      </c>
      <c r="I26" s="154">
        <v>643267</v>
      </c>
      <c r="J26" s="153">
        <v>100</v>
      </c>
      <c r="K26" s="152">
        <v>648948</v>
      </c>
      <c r="L26" s="153">
        <v>100</v>
      </c>
      <c r="M26" s="154">
        <v>619504</v>
      </c>
      <c r="N26" s="153">
        <v>100</v>
      </c>
      <c r="O26" s="152">
        <v>610007</v>
      </c>
      <c r="P26" s="153">
        <f>SUM(P27:P28)</f>
        <v>100</v>
      </c>
      <c r="Q26" s="154">
        <v>596924</v>
      </c>
      <c r="R26" s="153">
        <f>SUM(R27:R28)</f>
        <v>100</v>
      </c>
      <c r="S26" s="152">
        <v>575363</v>
      </c>
      <c r="T26" s="153">
        <f>SUM(T27:T28)</f>
        <v>100</v>
      </c>
      <c r="U26" s="154">
        <v>559779</v>
      </c>
      <c r="V26" s="153">
        <f t="shared" ref="V26:AD26" si="4">SUM(V27:V28)</f>
        <v>100</v>
      </c>
      <c r="W26" s="154">
        <f t="shared" si="4"/>
        <v>545508</v>
      </c>
      <c r="X26" s="153">
        <f t="shared" si="4"/>
        <v>100</v>
      </c>
      <c r="Y26" s="154">
        <f t="shared" si="4"/>
        <v>538462</v>
      </c>
      <c r="Z26" s="153">
        <f t="shared" si="4"/>
        <v>100</v>
      </c>
      <c r="AA26" s="154">
        <f t="shared" si="4"/>
        <v>535779</v>
      </c>
      <c r="AB26" s="153">
        <f t="shared" si="4"/>
        <v>100</v>
      </c>
      <c r="AC26" s="154">
        <f t="shared" si="4"/>
        <v>536332</v>
      </c>
      <c r="AD26" s="355">
        <f t="shared" si="4"/>
        <v>100</v>
      </c>
      <c r="AE26" s="154">
        <f t="shared" ref="AE26:AF26" si="5">SUM(AE27:AE28)</f>
        <v>523171</v>
      </c>
      <c r="AF26" s="355">
        <f t="shared" si="5"/>
        <v>100</v>
      </c>
    </row>
    <row r="27" spans="1:32">
      <c r="A27" s="429"/>
      <c r="B27" s="269" t="s">
        <v>60</v>
      </c>
      <c r="C27" s="159">
        <v>0</v>
      </c>
      <c r="D27" s="158">
        <v>0</v>
      </c>
      <c r="E27" s="159">
        <v>0</v>
      </c>
      <c r="F27" s="157">
        <v>0</v>
      </c>
      <c r="G27" s="159">
        <v>0</v>
      </c>
      <c r="H27" s="158">
        <v>0</v>
      </c>
      <c r="I27" s="159">
        <v>0</v>
      </c>
      <c r="J27" s="157">
        <v>0</v>
      </c>
      <c r="K27" s="159">
        <v>0</v>
      </c>
      <c r="L27" s="158">
        <v>0</v>
      </c>
      <c r="M27" s="159">
        <v>0</v>
      </c>
      <c r="N27" s="157">
        <v>0</v>
      </c>
      <c r="O27" s="155">
        <v>471510</v>
      </c>
      <c r="P27" s="156">
        <f>O27/O26*100</f>
        <v>77.295834310098073</v>
      </c>
      <c r="Q27" s="168">
        <v>442855</v>
      </c>
      <c r="R27" s="169">
        <f>Q27/Q26*100</f>
        <v>74.189511562610988</v>
      </c>
      <c r="S27" s="155">
        <v>424384</v>
      </c>
      <c r="T27" s="156">
        <f>S27/S26*100</f>
        <v>73.759348446111417</v>
      </c>
      <c r="U27" s="168">
        <v>405966</v>
      </c>
      <c r="V27" s="156">
        <f>U27/U26*100</f>
        <v>72.522549077403767</v>
      </c>
      <c r="W27" s="168">
        <v>391128</v>
      </c>
      <c r="X27" s="156">
        <f>W27/W26*100</f>
        <v>71.699773422204629</v>
      </c>
      <c r="Y27" s="168">
        <v>386414</v>
      </c>
      <c r="Z27" s="156">
        <f>Y27/Y26*100</f>
        <v>71.762538489252719</v>
      </c>
      <c r="AA27" s="168">
        <v>386603</v>
      </c>
      <c r="AB27" s="156">
        <f>AA27/AA26*100</f>
        <v>72.157176746382362</v>
      </c>
      <c r="AC27" s="168">
        <v>388964</v>
      </c>
      <c r="AD27" s="356">
        <f>AC27/AC26*100</f>
        <v>72.522989491583573</v>
      </c>
      <c r="AE27" s="168">
        <v>378643</v>
      </c>
      <c r="AF27" s="356">
        <f>AE27/AE26*100</f>
        <v>72.374615565465206</v>
      </c>
    </row>
    <row r="28" spans="1:32">
      <c r="A28" s="429"/>
      <c r="B28" s="269" t="s">
        <v>61</v>
      </c>
      <c r="C28" s="159">
        <v>0</v>
      </c>
      <c r="D28" s="158">
        <v>0</v>
      </c>
      <c r="E28" s="159">
        <v>0</v>
      </c>
      <c r="F28" s="157">
        <v>0</v>
      </c>
      <c r="G28" s="159">
        <v>0</v>
      </c>
      <c r="H28" s="158">
        <v>0</v>
      </c>
      <c r="I28" s="159">
        <v>0</v>
      </c>
      <c r="J28" s="157">
        <v>0</v>
      </c>
      <c r="K28" s="159">
        <v>0</v>
      </c>
      <c r="L28" s="158">
        <v>0</v>
      </c>
      <c r="M28" s="159">
        <v>0</v>
      </c>
      <c r="N28" s="157">
        <v>0</v>
      </c>
      <c r="O28" s="155">
        <v>138497</v>
      </c>
      <c r="P28" s="156">
        <f>O28/O26*100</f>
        <v>22.70416568990192</v>
      </c>
      <c r="Q28" s="168">
        <v>154069</v>
      </c>
      <c r="R28" s="169">
        <f>Q28/Q26*100</f>
        <v>25.810488437389012</v>
      </c>
      <c r="S28" s="155">
        <v>150979</v>
      </c>
      <c r="T28" s="156">
        <f>S28/S26*100</f>
        <v>26.24065155388859</v>
      </c>
      <c r="U28" s="168">
        <v>153813</v>
      </c>
      <c r="V28" s="156">
        <f>U28/U26*100</f>
        <v>27.47745092259624</v>
      </c>
      <c r="W28" s="168">
        <v>154380</v>
      </c>
      <c r="X28" s="156">
        <f>W28/W26*100</f>
        <v>28.300226577795378</v>
      </c>
      <c r="Y28" s="168">
        <v>152048</v>
      </c>
      <c r="Z28" s="156">
        <f>Y28/Y26*100</f>
        <v>28.237461510747274</v>
      </c>
      <c r="AA28" s="168">
        <v>149176</v>
      </c>
      <c r="AB28" s="156">
        <f>AA28/AA26*100</f>
        <v>27.842823253617631</v>
      </c>
      <c r="AC28" s="168">
        <v>147368</v>
      </c>
      <c r="AD28" s="356">
        <f>AC28/AC26*100</f>
        <v>27.477010508416427</v>
      </c>
      <c r="AE28" s="168">
        <v>144528</v>
      </c>
      <c r="AF28" s="356">
        <f>AE28/AE26*100</f>
        <v>27.625384434534787</v>
      </c>
    </row>
    <row r="29" spans="1:32" ht="30">
      <c r="A29" s="430"/>
      <c r="B29" s="101" t="s">
        <v>65</v>
      </c>
      <c r="C29" s="164">
        <f>C26/C58</f>
        <v>1.0128925227024483</v>
      </c>
      <c r="D29" s="165"/>
      <c r="E29" s="164">
        <f>E26/D58</f>
        <v>0.99496758235580707</v>
      </c>
      <c r="F29" s="165"/>
      <c r="G29" s="164">
        <f>G26/E58</f>
        <v>0.96253965353894477</v>
      </c>
      <c r="H29" s="165"/>
      <c r="I29" s="164">
        <f>I26/F58</f>
        <v>0.92777734509087872</v>
      </c>
      <c r="J29" s="165"/>
      <c r="K29" s="164">
        <f>K26/G58</f>
        <v>0.91589077868245117</v>
      </c>
      <c r="L29" s="165"/>
      <c r="M29" s="164">
        <f>M26/H58</f>
        <v>0.85509450838249468</v>
      </c>
      <c r="N29" s="165"/>
      <c r="O29" s="164">
        <f>O26/I58</f>
        <v>0.83605665383814132</v>
      </c>
      <c r="P29" s="165"/>
      <c r="Q29" s="164">
        <f>Q26/J58</f>
        <v>0.80546436142292532</v>
      </c>
      <c r="R29" s="165"/>
      <c r="S29" s="164">
        <f>S26/K58</f>
        <v>0.76935821182914177</v>
      </c>
      <c r="T29" s="165"/>
      <c r="U29" s="164">
        <f>U26/L58</f>
        <v>0.73793591660141267</v>
      </c>
      <c r="V29" s="165"/>
      <c r="W29" s="164">
        <f>W26/M58</f>
        <v>0.71886427698864197</v>
      </c>
      <c r="X29" s="165"/>
      <c r="Y29" s="164">
        <f>Y26/N58</f>
        <v>0.71449498823023627</v>
      </c>
      <c r="Z29" s="165"/>
      <c r="AA29" s="164">
        <f>AA26/O58</f>
        <v>0.69798426021581295</v>
      </c>
      <c r="AB29" s="165"/>
      <c r="AC29" s="164">
        <f>AC26/P58</f>
        <v>0.69377079377234607</v>
      </c>
      <c r="AD29" s="358"/>
      <c r="AE29" s="164">
        <f>AE26/Q58</f>
        <v>0.69200590988874644</v>
      </c>
      <c r="AF29" s="358"/>
    </row>
    <row r="30" spans="1:32">
      <c r="A30" s="428" t="s">
        <v>13</v>
      </c>
      <c r="B30" s="268" t="s">
        <v>166</v>
      </c>
      <c r="C30" s="152">
        <v>123647</v>
      </c>
      <c r="D30" s="153">
        <f>SUM(D31:D32)</f>
        <v>97.90613601623977</v>
      </c>
      <c r="E30" s="154">
        <v>122204</v>
      </c>
      <c r="F30" s="153">
        <f t="shared" ref="F30:L30" si="6">SUM(F31:F32)</f>
        <v>97.986972603188121</v>
      </c>
      <c r="G30" s="152">
        <f t="shared" si="6"/>
        <v>124366</v>
      </c>
      <c r="H30" s="153">
        <f t="shared" si="6"/>
        <v>99.999999999999986</v>
      </c>
      <c r="I30" s="154">
        <f t="shared" si="6"/>
        <v>128214</v>
      </c>
      <c r="J30" s="153">
        <f t="shared" si="6"/>
        <v>100</v>
      </c>
      <c r="K30" s="154">
        <f t="shared" si="6"/>
        <v>125299</v>
      </c>
      <c r="L30" s="153">
        <f t="shared" si="6"/>
        <v>100</v>
      </c>
      <c r="M30" s="154">
        <v>125542</v>
      </c>
      <c r="N30" s="153">
        <f>SUM(N31:N32)</f>
        <v>100</v>
      </c>
      <c r="O30" s="152">
        <v>124521</v>
      </c>
      <c r="P30" s="153">
        <f>SUM(P31:P32)</f>
        <v>100</v>
      </c>
      <c r="Q30" s="154">
        <v>97675</v>
      </c>
      <c r="R30" s="153">
        <f>SUM(R31:R32)</f>
        <v>100</v>
      </c>
      <c r="S30" s="152">
        <v>92971</v>
      </c>
      <c r="T30" s="153">
        <f>SUM(T31:T32)</f>
        <v>100</v>
      </c>
      <c r="U30" s="154">
        <v>97318</v>
      </c>
      <c r="V30" s="153">
        <f t="shared" ref="V30:AD30" si="7">SUM(V31:V32)</f>
        <v>100</v>
      </c>
      <c r="W30" s="154">
        <f t="shared" si="7"/>
        <v>95853</v>
      </c>
      <c r="X30" s="153">
        <f t="shared" si="7"/>
        <v>100</v>
      </c>
      <c r="Y30" s="154">
        <f t="shared" si="7"/>
        <v>95551</v>
      </c>
      <c r="Z30" s="153">
        <f t="shared" si="7"/>
        <v>100</v>
      </c>
      <c r="AA30" s="154">
        <f t="shared" si="7"/>
        <v>91552</v>
      </c>
      <c r="AB30" s="153">
        <f t="shared" si="7"/>
        <v>100</v>
      </c>
      <c r="AC30" s="154">
        <f t="shared" si="7"/>
        <v>88224</v>
      </c>
      <c r="AD30" s="355">
        <f t="shared" si="7"/>
        <v>100</v>
      </c>
      <c r="AE30" s="154">
        <f t="shared" ref="AE30:AF30" si="8">SUM(AE31:AE32)</f>
        <v>85809</v>
      </c>
      <c r="AF30" s="355">
        <f t="shared" si="8"/>
        <v>99.999999999999986</v>
      </c>
    </row>
    <row r="31" spans="1:32">
      <c r="A31" s="429"/>
      <c r="B31" s="269" t="s">
        <v>60</v>
      </c>
      <c r="C31" s="155">
        <v>97339</v>
      </c>
      <c r="D31" s="156">
        <f>C31/C30*100</f>
        <v>78.723301010133682</v>
      </c>
      <c r="E31" s="168">
        <v>93695</v>
      </c>
      <c r="F31" s="156">
        <f>E31/E30*100</f>
        <v>76.670976400117837</v>
      </c>
      <c r="G31" s="155">
        <v>97054</v>
      </c>
      <c r="H31" s="156">
        <f>G31/G30*100</f>
        <v>78.039013878391188</v>
      </c>
      <c r="I31" s="168">
        <v>100749</v>
      </c>
      <c r="J31" s="156">
        <f>I31/I30*100</f>
        <v>78.578782348261498</v>
      </c>
      <c r="K31" s="155">
        <v>96379</v>
      </c>
      <c r="L31" s="156">
        <f>K31/K30*100</f>
        <v>76.919209251470477</v>
      </c>
      <c r="M31" s="168">
        <v>95098</v>
      </c>
      <c r="N31" s="156">
        <f>M31/M30*100</f>
        <v>75.749948224498581</v>
      </c>
      <c r="O31" s="155">
        <v>99595</v>
      </c>
      <c r="P31" s="156">
        <f>O31/O30*100</f>
        <v>79.982492912842005</v>
      </c>
      <c r="Q31" s="168">
        <v>72995</v>
      </c>
      <c r="R31" s="156">
        <f>Q31/Q30*100</f>
        <v>74.732531353980036</v>
      </c>
      <c r="S31" s="155">
        <v>69685</v>
      </c>
      <c r="T31" s="156">
        <f>S31/S30*100</f>
        <v>74.953480117455982</v>
      </c>
      <c r="U31" s="168">
        <v>71526</v>
      </c>
      <c r="V31" s="156">
        <f>U31/U30*100</f>
        <v>73.497194763558639</v>
      </c>
      <c r="W31" s="168">
        <v>69895</v>
      </c>
      <c r="X31" s="156">
        <f>W31/W30*100</f>
        <v>72.918948807027434</v>
      </c>
      <c r="Y31" s="168">
        <v>75193</v>
      </c>
      <c r="Z31" s="156">
        <f>Y31/Y30*100</f>
        <v>78.694100532699821</v>
      </c>
      <c r="AA31" s="168">
        <v>70594</v>
      </c>
      <c r="AB31" s="156">
        <f>AA31/AA30*100</f>
        <v>77.108091576371891</v>
      </c>
      <c r="AC31" s="168">
        <v>69512</v>
      </c>
      <c r="AD31" s="356">
        <f>AC31/AC30*100</f>
        <v>78.790351831701116</v>
      </c>
      <c r="AE31" s="168">
        <v>67564</v>
      </c>
      <c r="AF31" s="356">
        <f>AE31/AE30*100</f>
        <v>78.737661550653186</v>
      </c>
    </row>
    <row r="32" spans="1:32">
      <c r="A32" s="429"/>
      <c r="B32" s="269" t="s">
        <v>61</v>
      </c>
      <c r="C32" s="155">
        <v>23719</v>
      </c>
      <c r="D32" s="156">
        <f>C32/C30*100</f>
        <v>19.182835006106092</v>
      </c>
      <c r="E32" s="168">
        <v>26049</v>
      </c>
      <c r="F32" s="156">
        <f>E32/E30*100</f>
        <v>21.315996203070277</v>
      </c>
      <c r="G32" s="155">
        <v>27312</v>
      </c>
      <c r="H32" s="156">
        <f>G32/G30*100</f>
        <v>21.960986121608801</v>
      </c>
      <c r="I32" s="168">
        <v>27465</v>
      </c>
      <c r="J32" s="156">
        <f>I32/I30*100</f>
        <v>21.421217651738502</v>
      </c>
      <c r="K32" s="155">
        <v>28920</v>
      </c>
      <c r="L32" s="156">
        <f>K32/K30*100</f>
        <v>23.080790748529516</v>
      </c>
      <c r="M32" s="168">
        <v>30444</v>
      </c>
      <c r="N32" s="156">
        <f>M32/M30*100</f>
        <v>24.250051775501426</v>
      </c>
      <c r="O32" s="155">
        <v>24926</v>
      </c>
      <c r="P32" s="156">
        <f>O32/O30*100</f>
        <v>20.017507087157991</v>
      </c>
      <c r="Q32" s="168">
        <v>24680</v>
      </c>
      <c r="R32" s="156">
        <f>Q32/Q30*100</f>
        <v>25.267468646019964</v>
      </c>
      <c r="S32" s="155">
        <v>23286</v>
      </c>
      <c r="T32" s="156">
        <f>S32/S30*100</f>
        <v>25.046519882544022</v>
      </c>
      <c r="U32" s="168">
        <v>25792</v>
      </c>
      <c r="V32" s="156">
        <f>U32/U30*100</f>
        <v>26.502805236441358</v>
      </c>
      <c r="W32" s="168">
        <v>25958</v>
      </c>
      <c r="X32" s="156">
        <f>W32/W30*100</f>
        <v>27.081051192972573</v>
      </c>
      <c r="Y32" s="168">
        <v>20358</v>
      </c>
      <c r="Z32" s="156">
        <f>Y32/Y30*100</f>
        <v>21.305899467300186</v>
      </c>
      <c r="AA32" s="168">
        <v>20958</v>
      </c>
      <c r="AB32" s="156">
        <f>AA32/AA30*100</f>
        <v>22.891908423628102</v>
      </c>
      <c r="AC32" s="168">
        <v>18712</v>
      </c>
      <c r="AD32" s="356">
        <f>AC32/AC30*100</f>
        <v>21.209648168298877</v>
      </c>
      <c r="AE32" s="168">
        <v>18245</v>
      </c>
      <c r="AF32" s="356">
        <f>AE32/AE30*100</f>
        <v>21.262338449346803</v>
      </c>
    </row>
    <row r="33" spans="1:32" ht="30">
      <c r="A33" s="433"/>
      <c r="B33" s="359" t="s">
        <v>65</v>
      </c>
      <c r="C33" s="360">
        <f>C30/C59</f>
        <v>1.0326807757195116</v>
      </c>
      <c r="D33" s="361"/>
      <c r="E33" s="360">
        <f>E30/D59</f>
        <v>1.0019185045502992</v>
      </c>
      <c r="F33" s="361"/>
      <c r="G33" s="360">
        <f>G30/E59</f>
        <v>1.0008449956140704</v>
      </c>
      <c r="H33" s="361"/>
      <c r="I33" s="360">
        <f>I30/F59</f>
        <v>1.0100839806513622</v>
      </c>
      <c r="J33" s="361"/>
      <c r="K33" s="360">
        <f>K30/G59</f>
        <v>0.97150588490703549</v>
      </c>
      <c r="L33" s="361"/>
      <c r="M33" s="360">
        <f>M30/H59</f>
        <v>0.95058606172577764</v>
      </c>
      <c r="N33" s="361"/>
      <c r="O33" s="360">
        <f>O30/I59</f>
        <v>0.93046246273173572</v>
      </c>
      <c r="P33" s="361"/>
      <c r="Q33" s="360">
        <f>Q30/J59</f>
        <v>0.71982872977036227</v>
      </c>
      <c r="R33" s="361"/>
      <c r="S33" s="360">
        <f>S30/K59</f>
        <v>0.67207142082625515</v>
      </c>
      <c r="T33" s="361"/>
      <c r="U33" s="360">
        <f>U30/L59</f>
        <v>0.69587912677244745</v>
      </c>
      <c r="V33" s="361"/>
      <c r="W33" s="360">
        <f>W30/M59</f>
        <v>0.68224718141441754</v>
      </c>
      <c r="X33" s="361"/>
      <c r="Y33" s="360">
        <f>Y30/N59</f>
        <v>0.67835464336170725</v>
      </c>
      <c r="Z33" s="361"/>
      <c r="AA33" s="360">
        <f>AA30/O59</f>
        <v>0.63720263366694974</v>
      </c>
      <c r="AB33" s="361"/>
      <c r="AC33" s="360">
        <f>AC30/P59</f>
        <v>0.65755384959379892</v>
      </c>
      <c r="AD33" s="362"/>
      <c r="AE33" s="360">
        <f>AE30/Q59</f>
        <v>0.64641495788950332</v>
      </c>
      <c r="AF33" s="362"/>
    </row>
    <row r="36" spans="1:32">
      <c r="A36" s="403" t="s">
        <v>14</v>
      </c>
      <c r="B36" s="403"/>
      <c r="C36" s="403"/>
      <c r="D36" s="403"/>
      <c r="E36" s="403"/>
      <c r="F36" s="403"/>
      <c r="G36" s="403"/>
      <c r="H36" s="403"/>
      <c r="I36" s="403"/>
      <c r="J36" s="403"/>
      <c r="K36" s="403"/>
      <c r="L36" s="403"/>
      <c r="M36" s="403"/>
      <c r="N36" s="403"/>
      <c r="O36" s="403"/>
      <c r="P36" s="403"/>
      <c r="Q36" s="403"/>
      <c r="R36" s="403"/>
      <c r="S36" s="403"/>
      <c r="T36" s="403"/>
      <c r="U36" s="403"/>
      <c r="V36" s="403"/>
      <c r="W36" s="403"/>
      <c r="X36" s="403"/>
      <c r="Y36" s="403"/>
      <c r="Z36" s="403"/>
      <c r="AA36" s="403"/>
      <c r="AB36" s="403"/>
    </row>
    <row r="37" spans="1:32" ht="15" customHeight="1">
      <c r="A37" s="381" t="s">
        <v>179</v>
      </c>
      <c r="B37" s="381"/>
      <c r="C37" s="381"/>
      <c r="D37" s="381"/>
      <c r="E37" s="381"/>
      <c r="F37" s="381"/>
      <c r="G37" s="381"/>
      <c r="H37" s="381"/>
      <c r="I37" s="381"/>
      <c r="J37" s="381"/>
      <c r="K37" s="381"/>
      <c r="L37" s="381"/>
      <c r="M37" s="381"/>
      <c r="N37" s="381"/>
      <c r="O37" s="381"/>
      <c r="P37" s="381"/>
      <c r="Q37" s="381"/>
      <c r="R37" s="381"/>
      <c r="S37" s="381"/>
      <c r="T37" s="381"/>
      <c r="U37" s="381"/>
      <c r="V37" s="381"/>
      <c r="W37" s="381"/>
      <c r="X37" s="381"/>
      <c r="Y37" s="381"/>
      <c r="Z37" s="381"/>
      <c r="AA37" s="381"/>
      <c r="AB37" s="381"/>
    </row>
    <row r="38" spans="1:32">
      <c r="A38" s="381"/>
      <c r="B38" s="381"/>
      <c r="C38" s="381"/>
      <c r="D38" s="381"/>
      <c r="E38" s="381"/>
      <c r="F38" s="381"/>
      <c r="G38" s="381"/>
      <c r="H38" s="381"/>
      <c r="I38" s="381"/>
      <c r="J38" s="381"/>
      <c r="K38" s="381"/>
      <c r="L38" s="381"/>
      <c r="M38" s="381"/>
      <c r="N38" s="381"/>
      <c r="O38" s="381"/>
      <c r="P38" s="381"/>
      <c r="Q38" s="381"/>
      <c r="R38" s="381"/>
      <c r="S38" s="381"/>
      <c r="T38" s="381"/>
      <c r="U38" s="381"/>
      <c r="V38" s="381"/>
      <c r="W38" s="381"/>
      <c r="X38" s="381"/>
      <c r="Y38" s="381"/>
      <c r="Z38" s="381"/>
      <c r="AA38" s="381"/>
      <c r="AB38" s="381"/>
    </row>
    <row r="39" spans="1:32">
      <c r="A39" s="381"/>
      <c r="B39" s="381"/>
      <c r="C39" s="381"/>
      <c r="D39" s="381"/>
      <c r="E39" s="381"/>
      <c r="F39" s="381"/>
      <c r="G39" s="381"/>
      <c r="H39" s="381"/>
      <c r="I39" s="381"/>
      <c r="J39" s="381"/>
      <c r="K39" s="381"/>
      <c r="L39" s="381"/>
      <c r="M39" s="381"/>
      <c r="N39" s="381"/>
      <c r="O39" s="381"/>
      <c r="P39" s="381"/>
      <c r="Q39" s="381"/>
      <c r="R39" s="381"/>
      <c r="S39" s="381"/>
      <c r="T39" s="381"/>
      <c r="U39" s="381"/>
      <c r="V39" s="381"/>
      <c r="W39" s="381"/>
      <c r="X39" s="381"/>
      <c r="Y39" s="381"/>
      <c r="Z39" s="381"/>
      <c r="AA39" s="381"/>
      <c r="AB39" s="381"/>
    </row>
    <row r="40" spans="1:32">
      <c r="A40" s="381"/>
      <c r="B40" s="381"/>
      <c r="C40" s="381"/>
      <c r="D40" s="381"/>
      <c r="E40" s="381"/>
      <c r="F40" s="381"/>
      <c r="G40" s="381"/>
      <c r="H40" s="381"/>
      <c r="I40" s="381"/>
      <c r="J40" s="381"/>
      <c r="K40" s="381"/>
      <c r="L40" s="381"/>
      <c r="M40" s="381"/>
      <c r="N40" s="381"/>
      <c r="O40" s="381"/>
      <c r="P40" s="381"/>
      <c r="Q40" s="381"/>
      <c r="R40" s="381"/>
      <c r="S40" s="381"/>
      <c r="T40" s="381"/>
      <c r="U40" s="381"/>
      <c r="V40" s="381"/>
      <c r="W40" s="381"/>
      <c r="X40" s="381"/>
      <c r="Y40" s="381"/>
      <c r="Z40" s="381"/>
      <c r="AA40" s="381"/>
      <c r="AB40" s="381"/>
    </row>
    <row r="41" spans="1:32">
      <c r="A41" s="381"/>
      <c r="B41" s="381"/>
      <c r="C41" s="381"/>
      <c r="D41" s="381"/>
      <c r="E41" s="381"/>
      <c r="F41" s="381"/>
      <c r="G41" s="381"/>
      <c r="H41" s="381"/>
      <c r="I41" s="381"/>
      <c r="J41" s="381"/>
      <c r="K41" s="381"/>
      <c r="L41" s="381"/>
      <c r="M41" s="381"/>
      <c r="N41" s="381"/>
      <c r="O41" s="381"/>
      <c r="P41" s="381"/>
      <c r="Q41" s="381"/>
      <c r="R41" s="381"/>
      <c r="S41" s="381"/>
      <c r="T41" s="381"/>
      <c r="U41" s="381"/>
      <c r="V41" s="381"/>
      <c r="W41" s="381"/>
      <c r="X41" s="381"/>
      <c r="Y41" s="381"/>
      <c r="Z41" s="381"/>
      <c r="AA41" s="381"/>
      <c r="AB41" s="381"/>
    </row>
    <row r="42" spans="1:32">
      <c r="A42" s="381"/>
      <c r="B42" s="381"/>
      <c r="C42" s="381"/>
      <c r="D42" s="381"/>
      <c r="E42" s="381"/>
      <c r="F42" s="381"/>
      <c r="G42" s="381"/>
      <c r="H42" s="381"/>
      <c r="I42" s="381"/>
      <c r="J42" s="381"/>
      <c r="K42" s="381"/>
      <c r="L42" s="381"/>
      <c r="M42" s="381"/>
      <c r="N42" s="381"/>
      <c r="O42" s="381"/>
      <c r="P42" s="381"/>
      <c r="Q42" s="381"/>
      <c r="R42" s="381"/>
      <c r="S42" s="381"/>
      <c r="T42" s="381"/>
      <c r="U42" s="381"/>
      <c r="V42" s="381"/>
      <c r="W42" s="381"/>
      <c r="X42" s="381"/>
      <c r="Y42" s="381"/>
      <c r="Z42" s="381"/>
      <c r="AA42" s="381"/>
      <c r="AB42" s="381"/>
    </row>
    <row r="43" spans="1:32">
      <c r="A43" s="381"/>
      <c r="B43" s="381"/>
      <c r="C43" s="381"/>
      <c r="D43" s="381"/>
      <c r="E43" s="381"/>
      <c r="F43" s="381"/>
      <c r="G43" s="381"/>
      <c r="H43" s="381"/>
      <c r="I43" s="381"/>
      <c r="J43" s="381"/>
      <c r="K43" s="381"/>
      <c r="L43" s="381"/>
      <c r="M43" s="381"/>
      <c r="N43" s="381"/>
      <c r="O43" s="381"/>
      <c r="P43" s="381"/>
      <c r="Q43" s="381"/>
      <c r="R43" s="381"/>
      <c r="S43" s="381"/>
      <c r="T43" s="381"/>
      <c r="U43" s="381"/>
      <c r="V43" s="381"/>
      <c r="W43" s="381"/>
      <c r="X43" s="381"/>
      <c r="Y43" s="381"/>
      <c r="Z43" s="381"/>
      <c r="AA43" s="381"/>
      <c r="AB43" s="381"/>
    </row>
    <row r="44" spans="1:32">
      <c r="A44" s="381"/>
      <c r="B44" s="381"/>
      <c r="C44" s="381"/>
      <c r="D44" s="381"/>
      <c r="E44" s="381"/>
      <c r="F44" s="381"/>
      <c r="G44" s="381"/>
      <c r="H44" s="381"/>
      <c r="I44" s="381"/>
      <c r="J44" s="381"/>
      <c r="K44" s="381"/>
      <c r="L44" s="381"/>
      <c r="M44" s="381"/>
      <c r="N44" s="381"/>
      <c r="O44" s="381"/>
      <c r="P44" s="381"/>
      <c r="Q44" s="381"/>
      <c r="R44" s="381"/>
      <c r="S44" s="381"/>
      <c r="T44" s="381"/>
      <c r="U44" s="381"/>
      <c r="V44" s="381"/>
      <c r="W44" s="381"/>
      <c r="X44" s="381"/>
      <c r="Y44" s="381"/>
      <c r="Z44" s="381"/>
      <c r="AA44" s="381"/>
      <c r="AB44" s="381"/>
    </row>
    <row r="46" spans="1:32">
      <c r="A46" s="13" t="s">
        <v>15</v>
      </c>
    </row>
    <row r="51" spans="1:17" ht="16.5" hidden="1" customHeight="1"/>
    <row r="52" spans="1:17" hidden="1"/>
    <row r="53" spans="1:17" hidden="1">
      <c r="A53" s="229" t="s">
        <v>173</v>
      </c>
    </row>
    <row r="54" spans="1:17" hidden="1"/>
    <row r="55" spans="1:17" hidden="1">
      <c r="B55" s="271"/>
      <c r="C55" s="271">
        <v>2010</v>
      </c>
      <c r="D55" s="271">
        <v>2011</v>
      </c>
      <c r="E55" s="271">
        <v>2012</v>
      </c>
      <c r="F55" s="271">
        <v>2013</v>
      </c>
      <c r="G55" s="271">
        <v>2014</v>
      </c>
      <c r="H55" s="271">
        <v>2015</v>
      </c>
      <c r="I55" s="271">
        <v>2016</v>
      </c>
      <c r="J55" s="271">
        <v>2017</v>
      </c>
      <c r="K55" s="271">
        <v>2018</v>
      </c>
      <c r="L55" s="271">
        <v>2019</v>
      </c>
      <c r="M55" s="271">
        <v>2020</v>
      </c>
      <c r="N55" s="272">
        <v>2021</v>
      </c>
      <c r="O55" s="272">
        <v>2022</v>
      </c>
      <c r="P55" s="272">
        <v>2023</v>
      </c>
      <c r="Q55" s="272">
        <v>2024</v>
      </c>
    </row>
    <row r="56" spans="1:17" hidden="1">
      <c r="B56" s="271" t="s">
        <v>10</v>
      </c>
      <c r="C56" s="273">
        <v>273477</v>
      </c>
      <c r="D56" s="273">
        <v>276599</v>
      </c>
      <c r="E56" s="273">
        <v>278641</v>
      </c>
      <c r="F56" s="273">
        <v>280108</v>
      </c>
      <c r="G56" s="273">
        <v>282313</v>
      </c>
      <c r="H56" s="273">
        <v>284620</v>
      </c>
      <c r="I56" s="276">
        <v>289544</v>
      </c>
      <c r="J56" s="276">
        <v>290547</v>
      </c>
      <c r="K56" s="276">
        <v>290560</v>
      </c>
      <c r="L56" s="276">
        <v>291109</v>
      </c>
      <c r="M56" s="276">
        <f>'E4.2'!W43</f>
        <v>291160</v>
      </c>
      <c r="N56" s="275">
        <v>291645</v>
      </c>
      <c r="O56" s="276">
        <v>296127</v>
      </c>
      <c r="P56" s="279">
        <v>283083</v>
      </c>
      <c r="Q56" s="279">
        <v>299932</v>
      </c>
    </row>
    <row r="57" spans="1:17" hidden="1">
      <c r="B57" s="271" t="s">
        <v>174</v>
      </c>
      <c r="C57" s="274">
        <v>143276</v>
      </c>
      <c r="D57" s="274">
        <v>147930</v>
      </c>
      <c r="E57" s="274">
        <v>150155</v>
      </c>
      <c r="F57" s="274">
        <v>151944</v>
      </c>
      <c r="G57" s="274">
        <v>154002</v>
      </c>
      <c r="H57" s="274">
        <v>157390</v>
      </c>
      <c r="I57" s="277">
        <v>159982</v>
      </c>
      <c r="J57" s="277">
        <v>160686</v>
      </c>
      <c r="K57" s="277">
        <v>161843</v>
      </c>
      <c r="L57" s="277">
        <v>162428</v>
      </c>
      <c r="M57" s="277">
        <f>'E4.2'!W45</f>
        <v>161620</v>
      </c>
      <c r="N57" s="276">
        <v>162287</v>
      </c>
      <c r="O57" s="276">
        <v>164579</v>
      </c>
      <c r="P57" s="447">
        <v>162243</v>
      </c>
      <c r="Q57" s="447">
        <v>167029</v>
      </c>
    </row>
    <row r="58" spans="1:17" hidden="1">
      <c r="B58" s="271" t="s">
        <v>175</v>
      </c>
      <c r="C58" s="273">
        <v>656427</v>
      </c>
      <c r="D58" s="273">
        <v>667075</v>
      </c>
      <c r="E58" s="273">
        <v>678691</v>
      </c>
      <c r="F58" s="273">
        <v>693342</v>
      </c>
      <c r="G58" s="273">
        <v>708543</v>
      </c>
      <c r="H58" s="273">
        <v>724486</v>
      </c>
      <c r="I58" s="276">
        <v>729624</v>
      </c>
      <c r="J58" s="276">
        <v>741093</v>
      </c>
      <c r="K58" s="276">
        <v>747848</v>
      </c>
      <c r="L58" s="276">
        <v>758574</v>
      </c>
      <c r="M58" s="276">
        <f>'E4.2'!W47</f>
        <v>758847</v>
      </c>
      <c r="N58" s="276">
        <v>753626</v>
      </c>
      <c r="O58" s="276">
        <v>767609</v>
      </c>
      <c r="P58" s="279">
        <v>773068</v>
      </c>
      <c r="Q58" s="279">
        <v>756021</v>
      </c>
    </row>
    <row r="59" spans="1:17" hidden="1">
      <c r="B59" s="271" t="s">
        <v>176</v>
      </c>
      <c r="C59" s="273">
        <v>119734</v>
      </c>
      <c r="D59" s="273">
        <v>121970</v>
      </c>
      <c r="E59" s="273">
        <v>124261</v>
      </c>
      <c r="F59" s="273">
        <v>126934</v>
      </c>
      <c r="G59" s="273">
        <v>128974</v>
      </c>
      <c r="H59" s="273">
        <v>132068</v>
      </c>
      <c r="I59" s="276">
        <v>133827</v>
      </c>
      <c r="J59" s="276">
        <v>135692</v>
      </c>
      <c r="K59" s="276">
        <v>138335</v>
      </c>
      <c r="L59" s="276">
        <v>139849</v>
      </c>
      <c r="M59" s="276">
        <f>'E4.2'!W49</f>
        <v>140496</v>
      </c>
      <c r="N59" s="276">
        <v>140857</v>
      </c>
      <c r="O59" s="276">
        <v>143678</v>
      </c>
      <c r="P59" s="279">
        <v>134170</v>
      </c>
      <c r="Q59" s="279">
        <v>132746</v>
      </c>
    </row>
    <row r="60" spans="1:17" hidden="1"/>
    <row r="61" spans="1:17" hidden="1"/>
    <row r="67" spans="1:16">
      <c r="A67" s="170"/>
      <c r="B67" s="170"/>
      <c r="C67" s="170"/>
      <c r="D67" s="170"/>
      <c r="E67" s="170"/>
      <c r="F67" s="170"/>
      <c r="G67" s="170"/>
      <c r="H67" s="170"/>
      <c r="I67" s="170"/>
      <c r="J67" s="170"/>
      <c r="K67" s="170"/>
      <c r="L67" s="170"/>
      <c r="M67" s="170"/>
      <c r="N67" s="170"/>
      <c r="O67" s="170"/>
      <c r="P67" s="170"/>
    </row>
    <row r="68" spans="1:16">
      <c r="A68" s="170"/>
      <c r="B68" s="170"/>
      <c r="C68" s="170"/>
      <c r="D68" s="170"/>
      <c r="E68" s="170"/>
      <c r="F68" s="170"/>
      <c r="G68" s="170"/>
      <c r="H68" s="170"/>
      <c r="I68" s="170"/>
      <c r="J68" s="170"/>
      <c r="K68" s="170"/>
      <c r="L68" s="170"/>
      <c r="M68" s="170"/>
      <c r="N68" s="170"/>
      <c r="O68" s="170"/>
      <c r="P68" s="170"/>
    </row>
    <row r="69" spans="1:16">
      <c r="A69" s="170"/>
      <c r="B69" s="170"/>
      <c r="C69" s="170"/>
      <c r="D69" s="170"/>
      <c r="E69" s="170"/>
      <c r="F69" s="170"/>
      <c r="G69" s="170"/>
      <c r="H69" s="170"/>
      <c r="I69" s="170"/>
      <c r="J69" s="170"/>
      <c r="K69" s="170"/>
      <c r="L69" s="170"/>
      <c r="M69" s="170"/>
      <c r="N69" s="170"/>
      <c r="O69" s="170"/>
      <c r="P69" s="170"/>
    </row>
    <row r="70" spans="1:16">
      <c r="A70" s="170"/>
      <c r="B70" s="170"/>
      <c r="C70" s="225"/>
      <c r="D70" s="225"/>
      <c r="E70" s="225"/>
      <c r="F70" s="225"/>
      <c r="G70" s="225"/>
      <c r="H70" s="225"/>
      <c r="I70" s="225"/>
      <c r="J70" s="225"/>
      <c r="K70" s="225"/>
      <c r="L70" s="225"/>
      <c r="M70" s="170"/>
      <c r="N70" s="170"/>
      <c r="O70" s="170"/>
      <c r="P70" s="170"/>
    </row>
    <row r="71" spans="1:16">
      <c r="A71" s="170"/>
      <c r="B71" s="170"/>
      <c r="C71" s="225"/>
      <c r="D71" s="225"/>
      <c r="E71" s="225"/>
      <c r="F71" s="225"/>
      <c r="G71" s="225"/>
      <c r="H71" s="225"/>
      <c r="I71" s="225"/>
      <c r="J71" s="225"/>
      <c r="K71" s="225"/>
      <c r="L71" s="225"/>
      <c r="M71" s="170"/>
      <c r="N71" s="170"/>
      <c r="O71" s="170"/>
      <c r="P71" s="170"/>
    </row>
    <row r="72" spans="1:16">
      <c r="A72" s="170"/>
      <c r="B72" s="170"/>
      <c r="C72" s="225"/>
      <c r="D72" s="225"/>
      <c r="E72" s="225"/>
      <c r="F72" s="225"/>
      <c r="G72" s="225"/>
      <c r="H72" s="225"/>
      <c r="I72" s="225"/>
      <c r="J72" s="225"/>
      <c r="K72" s="225"/>
      <c r="L72" s="225"/>
      <c r="M72" s="170"/>
      <c r="N72" s="170"/>
      <c r="O72" s="170"/>
      <c r="P72" s="170"/>
    </row>
    <row r="73" spans="1:16">
      <c r="A73" s="170"/>
      <c r="B73" s="170"/>
      <c r="C73" s="225"/>
      <c r="D73" s="225"/>
      <c r="E73" s="225"/>
      <c r="F73" s="225"/>
      <c r="G73" s="225"/>
      <c r="H73" s="225"/>
      <c r="I73" s="225"/>
      <c r="J73" s="225"/>
      <c r="K73" s="225"/>
      <c r="L73" s="225"/>
      <c r="M73" s="170"/>
      <c r="N73" s="170"/>
      <c r="O73" s="170"/>
      <c r="P73" s="170"/>
    </row>
    <row r="74" spans="1:16">
      <c r="A74" s="170"/>
      <c r="B74" s="170"/>
      <c r="C74" s="170"/>
      <c r="D74" s="170"/>
      <c r="E74" s="170"/>
      <c r="F74" s="170"/>
      <c r="G74" s="170"/>
      <c r="H74" s="170"/>
      <c r="I74" s="170"/>
      <c r="J74" s="170"/>
      <c r="K74" s="170"/>
      <c r="L74" s="170"/>
      <c r="M74" s="170"/>
      <c r="N74" s="170"/>
      <c r="O74" s="170"/>
      <c r="P74" s="170"/>
    </row>
    <row r="75" spans="1:16">
      <c r="A75" s="170"/>
      <c r="B75" s="170"/>
      <c r="C75" s="170"/>
      <c r="D75" s="170"/>
      <c r="E75" s="170"/>
      <c r="F75" s="170"/>
      <c r="G75" s="170"/>
      <c r="H75" s="170"/>
      <c r="I75" s="170"/>
      <c r="J75" s="170"/>
      <c r="K75" s="170"/>
      <c r="L75" s="170"/>
      <c r="M75" s="170"/>
      <c r="N75" s="170"/>
      <c r="O75" s="170"/>
      <c r="P75" s="170"/>
    </row>
    <row r="76" spans="1:16">
      <c r="A76" s="170"/>
      <c r="B76" s="170"/>
      <c r="C76" s="170"/>
      <c r="D76" s="170"/>
      <c r="E76" s="170"/>
      <c r="F76" s="170"/>
      <c r="G76" s="170"/>
      <c r="H76" s="170"/>
      <c r="I76" s="170"/>
      <c r="J76" s="170"/>
      <c r="K76" s="170"/>
      <c r="L76" s="170"/>
      <c r="M76" s="170"/>
      <c r="N76" s="170"/>
      <c r="O76" s="170"/>
      <c r="P76" s="170"/>
    </row>
    <row r="77" spans="1:16">
      <c r="A77" s="170"/>
      <c r="B77" s="170"/>
      <c r="C77" s="170"/>
      <c r="D77" s="170"/>
      <c r="E77" s="170"/>
      <c r="F77" s="170"/>
      <c r="G77" s="170"/>
      <c r="H77" s="170"/>
      <c r="I77" s="170"/>
      <c r="J77" s="170"/>
      <c r="K77" s="170"/>
      <c r="L77" s="170"/>
      <c r="M77" s="170"/>
      <c r="N77" s="170"/>
      <c r="O77" s="170"/>
      <c r="P77" s="170"/>
    </row>
    <row r="78" spans="1:16">
      <c r="A78" s="170"/>
      <c r="B78" s="170"/>
      <c r="C78" s="226"/>
      <c r="D78" s="226"/>
      <c r="E78" s="226"/>
      <c r="F78" s="226"/>
      <c r="G78" s="226"/>
      <c r="H78" s="226"/>
      <c r="I78" s="226"/>
      <c r="J78" s="226"/>
      <c r="K78" s="226"/>
      <c r="L78" s="226"/>
      <c r="M78" s="170"/>
      <c r="N78" s="170"/>
      <c r="O78" s="170"/>
      <c r="P78" s="170"/>
    </row>
    <row r="79" spans="1:16">
      <c r="A79" s="170"/>
      <c r="B79" s="170"/>
      <c r="C79" s="227"/>
      <c r="D79" s="227"/>
      <c r="E79" s="227"/>
      <c r="F79" s="227"/>
      <c r="G79" s="227"/>
      <c r="H79" s="227"/>
      <c r="I79" s="227"/>
      <c r="J79" s="227"/>
      <c r="K79" s="227"/>
      <c r="L79" s="227"/>
      <c r="M79" s="170"/>
      <c r="N79" s="170"/>
      <c r="O79" s="170"/>
      <c r="P79" s="170"/>
    </row>
    <row r="80" spans="1:16">
      <c r="A80" s="170"/>
      <c r="B80" s="170"/>
      <c r="C80" s="228"/>
      <c r="D80" s="228"/>
      <c r="E80" s="228"/>
      <c r="F80" s="228"/>
      <c r="G80" s="228"/>
      <c r="H80" s="228"/>
      <c r="I80" s="228"/>
      <c r="J80" s="228"/>
      <c r="K80" s="228"/>
      <c r="L80" s="228"/>
      <c r="M80" s="170"/>
      <c r="N80" s="170"/>
      <c r="O80" s="170"/>
      <c r="P80" s="170"/>
    </row>
    <row r="81" spans="1:16">
      <c r="A81" s="170"/>
      <c r="B81" s="170"/>
      <c r="C81" s="227"/>
      <c r="D81" s="227"/>
      <c r="E81" s="227"/>
      <c r="F81" s="227"/>
      <c r="G81" s="227"/>
      <c r="H81" s="227"/>
      <c r="I81" s="227"/>
      <c r="J81" s="227"/>
      <c r="K81" s="227"/>
      <c r="L81" s="227"/>
      <c r="M81" s="170"/>
      <c r="N81" s="170"/>
      <c r="O81" s="170"/>
      <c r="P81" s="170"/>
    </row>
    <row r="82" spans="1:16">
      <c r="A82" s="170"/>
      <c r="B82" s="170"/>
      <c r="C82" s="170"/>
      <c r="D82" s="170"/>
      <c r="E82" s="170"/>
      <c r="F82" s="170"/>
      <c r="G82" s="170"/>
      <c r="H82" s="170"/>
      <c r="I82" s="170"/>
      <c r="J82" s="170"/>
      <c r="K82" s="170"/>
      <c r="L82" s="170"/>
      <c r="M82" s="170"/>
      <c r="N82" s="170"/>
      <c r="O82" s="170"/>
      <c r="P82" s="170"/>
    </row>
    <row r="83" spans="1:16">
      <c r="A83" s="170"/>
      <c r="B83" s="170"/>
      <c r="C83" s="170"/>
      <c r="D83" s="170"/>
      <c r="E83" s="170"/>
      <c r="F83" s="170"/>
      <c r="G83" s="170"/>
      <c r="H83" s="170"/>
      <c r="I83" s="170"/>
      <c r="J83" s="170"/>
      <c r="K83" s="170"/>
      <c r="L83" s="170"/>
      <c r="M83" s="170"/>
      <c r="N83" s="170"/>
      <c r="O83" s="170"/>
      <c r="P83" s="170"/>
    </row>
    <row r="84" spans="1:16">
      <c r="A84" s="170"/>
      <c r="B84" s="170"/>
      <c r="C84" s="170"/>
      <c r="D84" s="170"/>
      <c r="E84" s="170"/>
      <c r="F84" s="170"/>
      <c r="G84" s="170"/>
      <c r="H84" s="170"/>
      <c r="I84" s="170"/>
      <c r="J84" s="170"/>
      <c r="K84" s="170"/>
      <c r="L84" s="170"/>
      <c r="M84" s="170"/>
      <c r="N84" s="170"/>
      <c r="O84" s="170"/>
      <c r="P84" s="170"/>
    </row>
    <row r="85" spans="1:16">
      <c r="A85" s="170"/>
      <c r="B85" s="170"/>
      <c r="C85" s="170"/>
      <c r="D85" s="170"/>
      <c r="E85" s="170"/>
      <c r="F85" s="170"/>
      <c r="G85" s="170"/>
      <c r="H85" s="170"/>
      <c r="I85" s="170"/>
      <c r="J85" s="170"/>
      <c r="K85" s="170"/>
      <c r="L85" s="170"/>
      <c r="M85" s="170"/>
      <c r="N85" s="170"/>
      <c r="O85" s="170"/>
      <c r="P85" s="170"/>
    </row>
    <row r="86" spans="1:16">
      <c r="A86" s="170"/>
      <c r="B86" s="170"/>
      <c r="C86" s="170"/>
      <c r="D86" s="170"/>
      <c r="E86" s="170"/>
      <c r="F86" s="170"/>
      <c r="G86" s="170"/>
      <c r="H86" s="170"/>
      <c r="I86" s="170"/>
      <c r="J86" s="170"/>
      <c r="K86" s="170"/>
      <c r="L86" s="170"/>
      <c r="M86" s="170"/>
      <c r="N86" s="170"/>
      <c r="O86" s="170"/>
      <c r="P86" s="170"/>
    </row>
    <row r="87" spans="1:16">
      <c r="A87" s="170"/>
      <c r="B87" s="170"/>
      <c r="C87" s="170"/>
      <c r="D87" s="170"/>
      <c r="E87" s="170"/>
      <c r="F87" s="170"/>
      <c r="G87" s="170"/>
      <c r="H87" s="170"/>
      <c r="I87" s="170"/>
      <c r="J87" s="170"/>
      <c r="K87" s="170"/>
      <c r="L87" s="170"/>
      <c r="M87" s="170"/>
      <c r="N87" s="170"/>
      <c r="O87" s="170"/>
      <c r="P87" s="170"/>
    </row>
    <row r="88" spans="1:16">
      <c r="A88" s="170"/>
      <c r="B88" s="170"/>
      <c r="C88" s="170"/>
      <c r="D88" s="170"/>
      <c r="E88" s="170"/>
      <c r="F88" s="170"/>
      <c r="G88" s="170"/>
      <c r="H88" s="170"/>
      <c r="I88" s="170"/>
      <c r="J88" s="170"/>
      <c r="K88" s="170"/>
      <c r="L88" s="170"/>
      <c r="M88" s="170"/>
      <c r="N88" s="170"/>
      <c r="O88" s="170"/>
      <c r="P88" s="170"/>
    </row>
    <row r="89" spans="1:16">
      <c r="A89" s="170"/>
      <c r="B89" s="170"/>
      <c r="C89" s="170"/>
      <c r="D89" s="170"/>
      <c r="E89" s="170"/>
      <c r="F89" s="170"/>
      <c r="G89" s="170"/>
      <c r="H89" s="170"/>
      <c r="I89" s="170"/>
      <c r="J89" s="170"/>
      <c r="K89" s="170"/>
      <c r="L89" s="170"/>
      <c r="M89" s="170"/>
      <c r="N89" s="170"/>
      <c r="O89" s="170"/>
      <c r="P89" s="170"/>
    </row>
    <row r="90" spans="1:16">
      <c r="A90" s="170"/>
      <c r="B90" s="170"/>
      <c r="C90" s="170"/>
      <c r="D90" s="170"/>
      <c r="E90" s="170"/>
      <c r="F90" s="170"/>
      <c r="G90" s="170"/>
      <c r="H90" s="170"/>
      <c r="I90" s="170"/>
      <c r="J90" s="170"/>
      <c r="K90" s="170"/>
      <c r="L90" s="170"/>
      <c r="M90" s="170"/>
      <c r="N90" s="170"/>
      <c r="O90" s="170"/>
      <c r="P90" s="170"/>
    </row>
  </sheetData>
  <mergeCells count="28">
    <mergeCell ref="AE16:AF16"/>
    <mergeCell ref="AC16:AD16"/>
    <mergeCell ref="A9:AB12"/>
    <mergeCell ref="A8:AB8"/>
    <mergeCell ref="A3:AB3"/>
    <mergeCell ref="A1:AB1"/>
    <mergeCell ref="A4:AB7"/>
    <mergeCell ref="W16:X16"/>
    <mergeCell ref="Q16:R16"/>
    <mergeCell ref="S16:T16"/>
    <mergeCell ref="U16:V16"/>
    <mergeCell ref="A13:AB13"/>
    <mergeCell ref="A37:AB44"/>
    <mergeCell ref="A36:AB36"/>
    <mergeCell ref="A22:A25"/>
    <mergeCell ref="AA16:AB16"/>
    <mergeCell ref="A15:AB15"/>
    <mergeCell ref="A26:A29"/>
    <mergeCell ref="A30:A33"/>
    <mergeCell ref="O16:P16"/>
    <mergeCell ref="A18:A21"/>
    <mergeCell ref="I16:J16"/>
    <mergeCell ref="K16:L16"/>
    <mergeCell ref="M16:N16"/>
    <mergeCell ref="C16:D16"/>
    <mergeCell ref="E16:F16"/>
    <mergeCell ref="G16:H16"/>
    <mergeCell ref="Y16:Z16"/>
  </mergeCells>
  <hyperlinks>
    <hyperlink ref="A46" location="Titelseite!A1" display="zurück zum Inhaltsverzeichnis" xr:uid="{00000000-0004-0000-0D00-000000000000}"/>
  </hyperlinks>
  <pageMargins left="0.7" right="0.7" top="0.78740157499999996" bottom="0.78740157499999996"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X72"/>
  <sheetViews>
    <sheetView zoomScaleNormal="100" workbookViewId="0">
      <selection activeCell="E27" sqref="E27"/>
    </sheetView>
  </sheetViews>
  <sheetFormatPr baseColWidth="10" defaultColWidth="11.5703125" defaultRowHeight="15"/>
  <cols>
    <col min="1" max="1" width="11.5703125" style="4"/>
    <col min="2" max="2" width="27.85546875" style="4" customWidth="1"/>
    <col min="3" max="4" width="0" style="4" hidden="1" customWidth="1"/>
    <col min="5" max="10" width="9.7109375" style="4" hidden="1" customWidth="1"/>
    <col min="11" max="55" width="9.7109375" style="4" customWidth="1"/>
    <col min="56" max="16384" width="11.5703125" style="4"/>
  </cols>
  <sheetData>
    <row r="1" spans="1:24" ht="18.75">
      <c r="A1" s="386" t="s">
        <v>202</v>
      </c>
      <c r="B1" s="386"/>
      <c r="C1" s="386"/>
      <c r="D1" s="386"/>
      <c r="E1" s="386"/>
      <c r="F1" s="386"/>
      <c r="G1" s="386"/>
      <c r="H1" s="386"/>
      <c r="I1" s="386"/>
      <c r="J1" s="386"/>
      <c r="K1" s="386"/>
      <c r="L1" s="386"/>
      <c r="M1" s="386"/>
      <c r="N1" s="386"/>
      <c r="O1" s="386"/>
      <c r="P1" s="386"/>
      <c r="Q1" s="386"/>
      <c r="R1" s="386"/>
      <c r="S1" s="386"/>
      <c r="T1" s="386"/>
      <c r="U1" s="386"/>
      <c r="V1" s="386"/>
      <c r="W1" s="386"/>
      <c r="X1" s="386"/>
    </row>
    <row r="3" spans="1:24" ht="15.75">
      <c r="A3" s="380" t="s">
        <v>0</v>
      </c>
      <c r="B3" s="380"/>
      <c r="C3" s="380"/>
      <c r="D3" s="380"/>
      <c r="E3" s="380"/>
      <c r="F3" s="380"/>
      <c r="G3" s="380"/>
      <c r="H3" s="380"/>
      <c r="I3" s="380"/>
      <c r="J3" s="380"/>
      <c r="K3" s="380"/>
      <c r="L3" s="380"/>
      <c r="M3" s="380"/>
      <c r="N3" s="380"/>
      <c r="O3" s="380"/>
      <c r="P3" s="380"/>
      <c r="Q3" s="380"/>
      <c r="R3" s="380"/>
      <c r="S3" s="380"/>
      <c r="T3" s="380"/>
      <c r="U3" s="380"/>
      <c r="V3" s="380"/>
      <c r="W3" s="380"/>
      <c r="X3" s="380"/>
    </row>
    <row r="4" spans="1:24" ht="15" customHeight="1">
      <c r="A4" s="381" t="s">
        <v>54</v>
      </c>
      <c r="B4" s="381"/>
      <c r="C4" s="381"/>
      <c r="D4" s="381"/>
      <c r="E4" s="381"/>
      <c r="F4" s="381"/>
      <c r="G4" s="381"/>
      <c r="H4" s="381"/>
      <c r="I4" s="381"/>
      <c r="J4" s="381"/>
      <c r="K4" s="381"/>
      <c r="L4" s="381"/>
      <c r="M4" s="381"/>
      <c r="N4" s="381"/>
      <c r="O4" s="381"/>
      <c r="P4" s="381"/>
      <c r="Q4" s="381"/>
      <c r="R4" s="381"/>
      <c r="S4" s="381"/>
      <c r="T4" s="381"/>
      <c r="U4" s="381"/>
      <c r="V4" s="381"/>
      <c r="W4" s="381"/>
      <c r="X4" s="381"/>
    </row>
    <row r="5" spans="1:24">
      <c r="A5" s="381"/>
      <c r="B5" s="381"/>
      <c r="C5" s="381"/>
      <c r="D5" s="381"/>
      <c r="E5" s="381"/>
      <c r="F5" s="381"/>
      <c r="G5" s="381"/>
      <c r="H5" s="381"/>
      <c r="I5" s="381"/>
      <c r="J5" s="381"/>
      <c r="K5" s="381"/>
      <c r="L5" s="381"/>
      <c r="M5" s="381"/>
      <c r="N5" s="381"/>
      <c r="O5" s="381"/>
      <c r="P5" s="381"/>
      <c r="Q5" s="381"/>
      <c r="R5" s="381"/>
      <c r="S5" s="381"/>
      <c r="T5" s="381"/>
      <c r="U5" s="381"/>
      <c r="V5" s="381"/>
      <c r="W5" s="381"/>
      <c r="X5" s="381"/>
    </row>
    <row r="6" spans="1:24">
      <c r="A6" s="381"/>
      <c r="B6" s="381"/>
      <c r="C6" s="381"/>
      <c r="D6" s="381"/>
      <c r="E6" s="381"/>
      <c r="F6" s="381"/>
      <c r="G6" s="381"/>
      <c r="H6" s="381"/>
      <c r="I6" s="381"/>
      <c r="J6" s="381"/>
      <c r="K6" s="381"/>
      <c r="L6" s="381"/>
      <c r="M6" s="381"/>
      <c r="N6" s="381"/>
      <c r="O6" s="381"/>
      <c r="P6" s="381"/>
      <c r="Q6" s="381"/>
      <c r="R6" s="381"/>
      <c r="S6" s="381"/>
      <c r="T6" s="381"/>
      <c r="U6" s="381"/>
      <c r="V6" s="381"/>
      <c r="W6" s="381"/>
      <c r="X6" s="381"/>
    </row>
    <row r="7" spans="1:24">
      <c r="A7" s="381"/>
      <c r="B7" s="381"/>
      <c r="C7" s="381"/>
      <c r="D7" s="381"/>
      <c r="E7" s="381"/>
      <c r="F7" s="381"/>
      <c r="G7" s="381"/>
      <c r="H7" s="381"/>
      <c r="I7" s="381"/>
      <c r="J7" s="381"/>
      <c r="K7" s="381"/>
      <c r="L7" s="381"/>
      <c r="M7" s="381"/>
      <c r="N7" s="381"/>
      <c r="O7" s="381"/>
      <c r="P7" s="381"/>
      <c r="Q7" s="381"/>
      <c r="R7" s="381"/>
      <c r="S7" s="381"/>
      <c r="T7" s="381"/>
      <c r="U7" s="381"/>
      <c r="V7" s="381"/>
      <c r="W7" s="381"/>
      <c r="X7" s="381"/>
    </row>
    <row r="8" spans="1:24" ht="15.75">
      <c r="A8" s="380" t="s">
        <v>1</v>
      </c>
      <c r="B8" s="380"/>
      <c r="C8" s="380"/>
      <c r="D8" s="380"/>
      <c r="E8" s="380"/>
      <c r="F8" s="380"/>
      <c r="G8" s="380"/>
      <c r="H8" s="380"/>
      <c r="I8" s="380"/>
      <c r="J8" s="380"/>
      <c r="K8" s="380"/>
      <c r="L8" s="380"/>
      <c r="M8" s="380"/>
      <c r="N8" s="380"/>
      <c r="O8" s="380"/>
      <c r="P8" s="380"/>
      <c r="Q8" s="380"/>
      <c r="R8" s="380"/>
      <c r="S8" s="380"/>
      <c r="T8" s="380"/>
      <c r="U8" s="380"/>
      <c r="V8" s="380"/>
      <c r="W8" s="380"/>
      <c r="X8" s="380"/>
    </row>
    <row r="9" spans="1:24" ht="15" customHeight="1">
      <c r="A9" s="381" t="s">
        <v>72</v>
      </c>
      <c r="B9" s="381"/>
      <c r="C9" s="381"/>
      <c r="D9" s="381"/>
      <c r="E9" s="381"/>
      <c r="F9" s="381"/>
      <c r="G9" s="381"/>
      <c r="H9" s="381"/>
      <c r="I9" s="381"/>
      <c r="J9" s="381"/>
      <c r="K9" s="381"/>
      <c r="L9" s="381"/>
      <c r="M9" s="381"/>
      <c r="N9" s="381"/>
      <c r="O9" s="381"/>
      <c r="P9" s="381"/>
      <c r="Q9" s="381"/>
      <c r="R9" s="381"/>
      <c r="S9" s="381"/>
      <c r="T9" s="381"/>
      <c r="U9" s="381"/>
      <c r="V9" s="381"/>
      <c r="W9" s="381"/>
      <c r="X9" s="381"/>
    </row>
    <row r="10" spans="1:24">
      <c r="A10" s="381"/>
      <c r="B10" s="381"/>
      <c r="C10" s="381"/>
      <c r="D10" s="381"/>
      <c r="E10" s="381"/>
      <c r="F10" s="381"/>
      <c r="G10" s="381"/>
      <c r="H10" s="381"/>
      <c r="I10" s="381"/>
      <c r="J10" s="381"/>
      <c r="K10" s="381"/>
      <c r="L10" s="381"/>
      <c r="M10" s="381"/>
      <c r="N10" s="381"/>
      <c r="O10" s="381"/>
      <c r="P10" s="381"/>
      <c r="Q10" s="381"/>
      <c r="R10" s="381"/>
      <c r="S10" s="381"/>
      <c r="T10" s="381"/>
      <c r="U10" s="381"/>
      <c r="V10" s="381"/>
      <c r="W10" s="381"/>
      <c r="X10" s="381"/>
    </row>
    <row r="11" spans="1:24">
      <c r="A11" s="381"/>
      <c r="B11" s="381"/>
      <c r="C11" s="381"/>
      <c r="D11" s="381"/>
      <c r="E11" s="381"/>
      <c r="F11" s="381"/>
      <c r="G11" s="381"/>
      <c r="H11" s="381"/>
      <c r="I11" s="381"/>
      <c r="J11" s="381"/>
      <c r="K11" s="381"/>
      <c r="L11" s="381"/>
      <c r="M11" s="381"/>
      <c r="N11" s="381"/>
      <c r="O11" s="381"/>
      <c r="P11" s="381"/>
      <c r="Q11" s="381"/>
      <c r="R11" s="381"/>
      <c r="S11" s="381"/>
      <c r="T11" s="381"/>
      <c r="U11" s="381"/>
      <c r="V11" s="381"/>
      <c r="W11" s="381"/>
      <c r="X11" s="381"/>
    </row>
    <row r="12" spans="1:24">
      <c r="A12" s="381"/>
      <c r="B12" s="381"/>
      <c r="C12" s="381"/>
      <c r="D12" s="381"/>
      <c r="E12" s="381"/>
      <c r="F12" s="381"/>
      <c r="G12" s="381"/>
      <c r="H12" s="381"/>
      <c r="I12" s="381"/>
      <c r="J12" s="381"/>
      <c r="K12" s="381"/>
      <c r="L12" s="381"/>
      <c r="M12" s="381"/>
      <c r="N12" s="381"/>
      <c r="O12" s="381"/>
      <c r="P12" s="381"/>
      <c r="Q12" s="381"/>
      <c r="R12" s="381"/>
      <c r="S12" s="381"/>
      <c r="T12" s="381"/>
      <c r="U12" s="381"/>
      <c r="V12" s="381"/>
      <c r="W12" s="381"/>
      <c r="X12" s="381"/>
    </row>
    <row r="13" spans="1:24" ht="15.75">
      <c r="A13" s="380" t="s">
        <v>2</v>
      </c>
      <c r="B13" s="380"/>
      <c r="C13" s="380"/>
      <c r="D13" s="380"/>
      <c r="E13" s="380"/>
      <c r="F13" s="380"/>
      <c r="G13" s="380"/>
      <c r="H13" s="380"/>
      <c r="I13" s="380"/>
      <c r="J13" s="380"/>
      <c r="K13" s="380"/>
      <c r="L13" s="380"/>
      <c r="M13" s="380"/>
      <c r="N13" s="380"/>
      <c r="O13" s="380"/>
      <c r="P13" s="380"/>
      <c r="Q13" s="380"/>
      <c r="R13" s="380"/>
      <c r="S13" s="380"/>
      <c r="T13" s="380"/>
      <c r="U13" s="380"/>
      <c r="V13" s="380"/>
      <c r="W13" s="380"/>
      <c r="X13" s="380"/>
    </row>
    <row r="15" spans="1:24">
      <c r="A15" s="443" t="s">
        <v>55</v>
      </c>
      <c r="B15" s="443"/>
      <c r="C15" s="443"/>
      <c r="D15" s="443"/>
      <c r="E15" s="443"/>
      <c r="F15" s="443"/>
      <c r="G15" s="443"/>
      <c r="H15" s="443"/>
      <c r="I15" s="443"/>
      <c r="J15" s="443"/>
      <c r="K15" s="443"/>
      <c r="L15" s="443"/>
      <c r="M15" s="443"/>
      <c r="N15" s="443"/>
      <c r="O15" s="443"/>
      <c r="P15" s="443"/>
      <c r="Q15" s="443"/>
      <c r="R15" s="443"/>
      <c r="S15" s="443"/>
      <c r="T15" s="443"/>
      <c r="U15" s="443"/>
      <c r="V15" s="443"/>
      <c r="W15" s="443"/>
      <c r="X15" s="443"/>
    </row>
    <row r="16" spans="1:24">
      <c r="A16" s="423"/>
      <c r="B16" s="436"/>
      <c r="C16" s="416">
        <v>2010</v>
      </c>
      <c r="D16" s="416"/>
      <c r="E16" s="414">
        <v>2011</v>
      </c>
      <c r="F16" s="415"/>
      <c r="G16" s="416">
        <v>2012</v>
      </c>
      <c r="H16" s="416"/>
      <c r="I16" s="414">
        <v>2013</v>
      </c>
      <c r="J16" s="415"/>
      <c r="K16" s="416">
        <v>2014</v>
      </c>
      <c r="L16" s="416"/>
      <c r="M16" s="414">
        <v>2015</v>
      </c>
      <c r="N16" s="415"/>
      <c r="O16" s="416">
        <v>2016</v>
      </c>
      <c r="P16" s="416"/>
      <c r="Q16" s="414">
        <v>2017</v>
      </c>
      <c r="R16" s="415"/>
      <c r="S16" s="416">
        <v>2018</v>
      </c>
      <c r="T16" s="416"/>
      <c r="U16" s="414">
        <v>2019</v>
      </c>
      <c r="V16" s="415"/>
      <c r="W16" s="414">
        <v>2020</v>
      </c>
      <c r="X16" s="415"/>
    </row>
    <row r="17" spans="1:24" ht="30">
      <c r="A17" s="437"/>
      <c r="B17" s="438"/>
      <c r="C17" s="171" t="s">
        <v>8</v>
      </c>
      <c r="D17" s="171" t="s">
        <v>9</v>
      </c>
      <c r="E17" s="145" t="s">
        <v>8</v>
      </c>
      <c r="F17" s="151" t="s">
        <v>9</v>
      </c>
      <c r="G17" s="171" t="s">
        <v>8</v>
      </c>
      <c r="H17" s="171" t="s">
        <v>9</v>
      </c>
      <c r="I17" s="145" t="s">
        <v>8</v>
      </c>
      <c r="J17" s="151" t="s">
        <v>9</v>
      </c>
      <c r="K17" s="171" t="s">
        <v>8</v>
      </c>
      <c r="L17" s="171" t="s">
        <v>9</v>
      </c>
      <c r="M17" s="145" t="s">
        <v>8</v>
      </c>
      <c r="N17" s="151" t="s">
        <v>9</v>
      </c>
      <c r="O17" s="171" t="s">
        <v>8</v>
      </c>
      <c r="P17" s="171" t="s">
        <v>9</v>
      </c>
      <c r="Q17" s="145" t="s">
        <v>8</v>
      </c>
      <c r="R17" s="151" t="s">
        <v>9</v>
      </c>
      <c r="S17" s="171" t="s">
        <v>8</v>
      </c>
      <c r="T17" s="171" t="s">
        <v>9</v>
      </c>
      <c r="U17" s="145" t="s">
        <v>8</v>
      </c>
      <c r="V17" s="151" t="s">
        <v>9</v>
      </c>
      <c r="W17" s="145" t="s">
        <v>8</v>
      </c>
      <c r="X17" s="151" t="s">
        <v>9</v>
      </c>
    </row>
    <row r="18" spans="1:24">
      <c r="A18" s="420" t="s">
        <v>10</v>
      </c>
      <c r="B18" s="102" t="s">
        <v>56</v>
      </c>
      <c r="C18" s="154">
        <v>20030</v>
      </c>
      <c r="D18" s="163">
        <v>100</v>
      </c>
      <c r="E18" s="152">
        <v>19688</v>
      </c>
      <c r="F18" s="153">
        <v>100</v>
      </c>
      <c r="G18" s="154">
        <v>19138</v>
      </c>
      <c r="H18" s="153">
        <v>100</v>
      </c>
      <c r="I18" s="152">
        <v>18647</v>
      </c>
      <c r="J18" s="153">
        <v>100</v>
      </c>
      <c r="K18" s="154">
        <v>17041</v>
      </c>
      <c r="L18" s="153">
        <v>100</v>
      </c>
      <c r="M18" s="152">
        <v>17388</v>
      </c>
      <c r="N18" s="153">
        <v>100</v>
      </c>
      <c r="O18" s="154">
        <v>16887</v>
      </c>
      <c r="P18" s="153">
        <v>100</v>
      </c>
      <c r="Q18" s="152">
        <v>17857</v>
      </c>
      <c r="R18" s="153">
        <v>100</v>
      </c>
      <c r="S18" s="154">
        <v>17536</v>
      </c>
      <c r="T18" s="153">
        <v>100</v>
      </c>
      <c r="U18" s="152">
        <v>17719</v>
      </c>
      <c r="V18" s="153">
        <v>100</v>
      </c>
      <c r="W18" s="152">
        <v>14535</v>
      </c>
      <c r="X18" s="153">
        <v>100</v>
      </c>
    </row>
    <row r="19" spans="1:24">
      <c r="A19" s="421"/>
      <c r="B19" s="77" t="s">
        <v>199</v>
      </c>
      <c r="C19" s="168">
        <v>6290</v>
      </c>
      <c r="D19" s="169">
        <f>C19/C18*100</f>
        <v>31.402895656515227</v>
      </c>
      <c r="E19" s="155">
        <v>6240</v>
      </c>
      <c r="F19" s="156">
        <f>E19/E18*100</f>
        <v>31.694433157253147</v>
      </c>
      <c r="G19" s="168">
        <v>6068</v>
      </c>
      <c r="H19" s="169">
        <f>G19/G18*100</f>
        <v>31.706552408820148</v>
      </c>
      <c r="I19" s="155">
        <v>5979</v>
      </c>
      <c r="J19" s="156">
        <f>I19/I18*100</f>
        <v>32.06413900359307</v>
      </c>
      <c r="K19" s="168">
        <v>5764</v>
      </c>
      <c r="L19" s="169">
        <f>K19/K18*100</f>
        <v>33.824306085323627</v>
      </c>
      <c r="M19" s="155">
        <v>5927</v>
      </c>
      <c r="N19" s="156">
        <f>M19/M18*100</f>
        <v>34.086726478030826</v>
      </c>
      <c r="O19" s="168">
        <v>5862</v>
      </c>
      <c r="P19" s="169">
        <f>O19/O18*100</f>
        <v>34.713092911707236</v>
      </c>
      <c r="Q19" s="155">
        <v>5913</v>
      </c>
      <c r="R19" s="156">
        <f>Q19/Q18*100</f>
        <v>33.113064904519234</v>
      </c>
      <c r="S19" s="168">
        <v>5975</v>
      </c>
      <c r="T19" s="169">
        <f>S19/S18*100</f>
        <v>34.072764598540147</v>
      </c>
      <c r="U19" s="155">
        <v>6122</v>
      </c>
      <c r="V19" s="156">
        <f>U19/U18*100</f>
        <v>34.550482532874312</v>
      </c>
      <c r="W19" s="155">
        <v>4241</v>
      </c>
      <c r="X19" s="156">
        <f>W19/W18*100</f>
        <v>29.177846577227385</v>
      </c>
    </row>
    <row r="20" spans="1:24">
      <c r="A20" s="421"/>
      <c r="B20" s="77" t="s">
        <v>200</v>
      </c>
      <c r="C20" s="168">
        <f>C18-C19-C21</f>
        <v>11830</v>
      </c>
      <c r="D20" s="169">
        <f>C20/C18*100</f>
        <v>59.06140788816775</v>
      </c>
      <c r="E20" s="155">
        <f>E18-E19-E21</f>
        <v>11378</v>
      </c>
      <c r="F20" s="156">
        <f>E20/E18*100</f>
        <v>57.791548151158068</v>
      </c>
      <c r="G20" s="168">
        <f>G18-G19-G21</f>
        <v>11011</v>
      </c>
      <c r="H20" s="169">
        <f>G20/G18*100</f>
        <v>57.534747622531093</v>
      </c>
      <c r="I20" s="155">
        <f>I18-I19-I21</f>
        <v>10564</v>
      </c>
      <c r="J20" s="156">
        <f>I20/I18*100</f>
        <v>56.652544645251247</v>
      </c>
      <c r="K20" s="168">
        <f>K18-K19-K21</f>
        <v>9283</v>
      </c>
      <c r="L20" s="169">
        <f>K20/K18*100</f>
        <v>54.4745026700311</v>
      </c>
      <c r="M20" s="155">
        <f>M18-M19-M21</f>
        <v>9507</v>
      </c>
      <c r="N20" s="156">
        <f>M20/M18*100</f>
        <v>54.675638371290546</v>
      </c>
      <c r="O20" s="168">
        <f>O18-O19-O21</f>
        <v>9076</v>
      </c>
      <c r="P20" s="169">
        <f>O20/O18*100</f>
        <v>53.745484692366908</v>
      </c>
      <c r="Q20" s="155">
        <f>Q18-Q19-Q21</f>
        <v>10013</v>
      </c>
      <c r="R20" s="156">
        <f>Q20/Q18*100</f>
        <v>56.073248585988686</v>
      </c>
      <c r="S20" s="168">
        <f>S18-S19-S21</f>
        <v>9630</v>
      </c>
      <c r="T20" s="169">
        <f>S20/S18*100</f>
        <v>54.915602189781019</v>
      </c>
      <c r="U20" s="155">
        <f>U18-U19-U21</f>
        <v>9612</v>
      </c>
      <c r="V20" s="156">
        <f>U20/U18*100</f>
        <v>54.246853659913086</v>
      </c>
      <c r="W20" s="155">
        <v>8520</v>
      </c>
      <c r="X20" s="156">
        <f>W20/W18*100</f>
        <v>58.617131062951501</v>
      </c>
    </row>
    <row r="21" spans="1:24">
      <c r="A21" s="421"/>
      <c r="B21" s="77" t="s">
        <v>201</v>
      </c>
      <c r="C21" s="168">
        <v>1910</v>
      </c>
      <c r="D21" s="169">
        <f>C21/C18*100</f>
        <v>9.5356964553170247</v>
      </c>
      <c r="E21" s="155">
        <v>2070</v>
      </c>
      <c r="F21" s="156">
        <f>E21/E18*100</f>
        <v>10.514018691588785</v>
      </c>
      <c r="G21" s="168">
        <v>2059</v>
      </c>
      <c r="H21" s="169">
        <f>G21/G18*100</f>
        <v>10.758699968648761</v>
      </c>
      <c r="I21" s="155">
        <v>2104</v>
      </c>
      <c r="J21" s="156">
        <f>I21/I18*100</f>
        <v>11.283316351155683</v>
      </c>
      <c r="K21" s="168">
        <v>1994</v>
      </c>
      <c r="L21" s="169">
        <f>K21/K18*100</f>
        <v>11.701191244645267</v>
      </c>
      <c r="M21" s="155">
        <v>1954</v>
      </c>
      <c r="N21" s="156">
        <f>M21/M18*100</f>
        <v>11.23763515067863</v>
      </c>
      <c r="O21" s="168">
        <v>1949</v>
      </c>
      <c r="P21" s="169">
        <f>O21/O18*100</f>
        <v>11.54142239592586</v>
      </c>
      <c r="Q21" s="155">
        <v>1931</v>
      </c>
      <c r="R21" s="156">
        <f>Q21/Q18*100</f>
        <v>10.813686509492076</v>
      </c>
      <c r="S21" s="168">
        <v>1931</v>
      </c>
      <c r="T21" s="169">
        <f>S21/S18*100</f>
        <v>11.011633211678832</v>
      </c>
      <c r="U21" s="155">
        <v>1985</v>
      </c>
      <c r="V21" s="156">
        <f>U21/U18*100</f>
        <v>11.202663807212597</v>
      </c>
      <c r="W21" s="155">
        <v>1774</v>
      </c>
      <c r="X21" s="156">
        <f>W21/W18*100</f>
        <v>12.205022359821122</v>
      </c>
    </row>
    <row r="22" spans="1:24">
      <c r="A22" s="422"/>
      <c r="B22" s="103" t="s">
        <v>165</v>
      </c>
      <c r="C22" s="168"/>
      <c r="D22" s="169">
        <f>C18/C43*100</f>
        <v>7.3241991099799977</v>
      </c>
      <c r="E22" s="155"/>
      <c r="F22" s="165">
        <f>E18/E43*100</f>
        <v>7.1178854587326787</v>
      </c>
      <c r="G22" s="168"/>
      <c r="H22" s="169">
        <f>G18/G43*100</f>
        <v>6.8683359591732733</v>
      </c>
      <c r="I22" s="155"/>
      <c r="J22" s="165">
        <f>I18/I43*100</f>
        <v>6.657075128164851</v>
      </c>
      <c r="K22" s="168"/>
      <c r="L22" s="169">
        <f>K18/K43*100</f>
        <v>6.0362080385954595</v>
      </c>
      <c r="M22" s="155"/>
      <c r="N22" s="165">
        <f>M18/M43*100</f>
        <v>6.1091982292179043</v>
      </c>
      <c r="O22" s="168"/>
      <c r="P22" s="169">
        <f>O18/O43*100</f>
        <v>5.8322741966678642</v>
      </c>
      <c r="Q22" s="155"/>
      <c r="R22" s="165">
        <f>Q18/Q43*100</f>
        <v>6.1459935913982937</v>
      </c>
      <c r="S22" s="168"/>
      <c r="T22" s="169">
        <f>S18/S43*100</f>
        <v>6.035242290748899</v>
      </c>
      <c r="U22" s="155"/>
      <c r="V22" s="165">
        <f>U18/U43*100</f>
        <v>6.086723529674452</v>
      </c>
      <c r="W22" s="155"/>
      <c r="X22" s="165">
        <f>W18/W43*100</f>
        <v>4.9921005632641844</v>
      </c>
    </row>
    <row r="23" spans="1:24">
      <c r="A23" s="439" t="s">
        <v>167</v>
      </c>
      <c r="B23" s="102" t="s">
        <v>56</v>
      </c>
      <c r="C23" s="154">
        <v>18541</v>
      </c>
      <c r="D23" s="153">
        <v>100</v>
      </c>
      <c r="E23" s="152">
        <v>17875</v>
      </c>
      <c r="F23" s="153">
        <v>100</v>
      </c>
      <c r="G23" s="152">
        <v>17005</v>
      </c>
      <c r="H23" s="153">
        <v>100</v>
      </c>
      <c r="I23" s="152">
        <v>15347</v>
      </c>
      <c r="J23" s="153">
        <v>100</v>
      </c>
      <c r="K23" s="152">
        <v>15864</v>
      </c>
      <c r="L23" s="153">
        <v>100</v>
      </c>
      <c r="M23" s="152">
        <v>15219</v>
      </c>
      <c r="N23" s="153">
        <v>100</v>
      </c>
      <c r="O23" s="152">
        <v>15046</v>
      </c>
      <c r="P23" s="153">
        <v>100</v>
      </c>
      <c r="Q23" s="154">
        <v>13740</v>
      </c>
      <c r="R23" s="153">
        <v>100</v>
      </c>
      <c r="S23" s="152">
        <v>13341</v>
      </c>
      <c r="T23" s="153">
        <v>100</v>
      </c>
      <c r="U23" s="154">
        <v>14407</v>
      </c>
      <c r="V23" s="153">
        <v>100</v>
      </c>
      <c r="W23" s="154">
        <v>11743</v>
      </c>
      <c r="X23" s="153">
        <v>100</v>
      </c>
    </row>
    <row r="24" spans="1:24">
      <c r="A24" s="440"/>
      <c r="B24" s="77" t="s">
        <v>199</v>
      </c>
      <c r="C24" s="168">
        <v>3275</v>
      </c>
      <c r="D24" s="169">
        <f>C24/C23*100</f>
        <v>17.663556442478832</v>
      </c>
      <c r="E24" s="155">
        <v>3139</v>
      </c>
      <c r="F24" s="156">
        <f>E24/E23*100</f>
        <v>17.560839160839162</v>
      </c>
      <c r="G24" s="155">
        <v>3087</v>
      </c>
      <c r="H24" s="156">
        <f>G24/G23*100</f>
        <v>18.153484269332548</v>
      </c>
      <c r="I24" s="155">
        <v>3004</v>
      </c>
      <c r="J24" s="169">
        <f>I24/I23*100</f>
        <v>19.573858083012965</v>
      </c>
      <c r="K24" s="155">
        <v>3104</v>
      </c>
      <c r="L24" s="156">
        <f>K24/K23*100</f>
        <v>19.56631366616238</v>
      </c>
      <c r="M24" s="155">
        <v>3383</v>
      </c>
      <c r="N24" s="169">
        <f>M24/M23*100</f>
        <v>22.228792956173205</v>
      </c>
      <c r="O24" s="155">
        <v>3522</v>
      </c>
      <c r="P24" s="156">
        <f>O24/O23*100</f>
        <v>23.40821480792237</v>
      </c>
      <c r="Q24" s="168">
        <v>3432</v>
      </c>
      <c r="R24" s="169">
        <f>Q24/Q23*100</f>
        <v>24.978165938864631</v>
      </c>
      <c r="S24" s="155">
        <v>3646</v>
      </c>
      <c r="T24" s="156">
        <f>S24/S23*100</f>
        <v>27.329285660745072</v>
      </c>
      <c r="U24" s="168">
        <v>3952</v>
      </c>
      <c r="V24" s="156">
        <f>U24/U23*100</f>
        <v>27.431109877143058</v>
      </c>
      <c r="W24" s="168">
        <v>3135</v>
      </c>
      <c r="X24" s="156">
        <f>W24/W23*100</f>
        <v>26.696755513923186</v>
      </c>
    </row>
    <row r="25" spans="1:24">
      <c r="A25" s="440"/>
      <c r="B25" s="77" t="s">
        <v>200</v>
      </c>
      <c r="C25" s="168">
        <f>C23-C24-C26</f>
        <v>13539</v>
      </c>
      <c r="D25" s="169">
        <f>C25/C23*100</f>
        <v>73.021951351059812</v>
      </c>
      <c r="E25" s="155">
        <f>E23-E24-E26</f>
        <v>12963</v>
      </c>
      <c r="F25" s="156">
        <f>E25/E23*100</f>
        <v>72.520279720279717</v>
      </c>
      <c r="G25" s="155">
        <f>G23-G24-G26</f>
        <v>11982</v>
      </c>
      <c r="H25" s="156">
        <f>G25/G23*100</f>
        <v>70.461628932666869</v>
      </c>
      <c r="I25" s="155">
        <f>I23-I24-I26</f>
        <v>10577</v>
      </c>
      <c r="J25" s="169">
        <f>I25/I23*100</f>
        <v>68.91900697204666</v>
      </c>
      <c r="K25" s="155">
        <f>K23-K24-K26</f>
        <v>11005</v>
      </c>
      <c r="L25" s="156">
        <f>K25/K23*100</f>
        <v>69.370902672718103</v>
      </c>
      <c r="M25" s="155">
        <f>M23-M24-M26</f>
        <v>10108</v>
      </c>
      <c r="N25" s="169">
        <f>M25/M23*100</f>
        <v>66.416978776529334</v>
      </c>
      <c r="O25" s="155">
        <f>O23-O24-O26</f>
        <v>9705</v>
      </c>
      <c r="P25" s="156">
        <f>O25/O23*100</f>
        <v>64.502193273959847</v>
      </c>
      <c r="Q25" s="168">
        <f>Q23-Q24-Q26</f>
        <v>8586</v>
      </c>
      <c r="R25" s="169">
        <f>Q25/Q23*100</f>
        <v>62.489082969432317</v>
      </c>
      <c r="S25" s="155">
        <f>S23-S24-S26</f>
        <v>7944</v>
      </c>
      <c r="T25" s="156">
        <f>S25/S23*100</f>
        <v>59.545761187317289</v>
      </c>
      <c r="U25" s="168">
        <f>U23-U24-U26</f>
        <v>8475</v>
      </c>
      <c r="V25" s="156">
        <f>U25/U23*100</f>
        <v>58.825570903033253</v>
      </c>
      <c r="W25" s="168">
        <v>6747</v>
      </c>
      <c r="X25" s="156">
        <f>W25/W23*100</f>
        <v>57.455505407476792</v>
      </c>
    </row>
    <row r="26" spans="1:24">
      <c r="A26" s="440"/>
      <c r="B26" s="77" t="s">
        <v>201</v>
      </c>
      <c r="C26" s="168">
        <v>1727</v>
      </c>
      <c r="D26" s="169">
        <f>C26/C23*100</f>
        <v>9.314492206461356</v>
      </c>
      <c r="E26" s="155">
        <v>1773</v>
      </c>
      <c r="F26" s="156">
        <f>E26/E23*100</f>
        <v>9.918881118881119</v>
      </c>
      <c r="G26" s="155">
        <v>1936</v>
      </c>
      <c r="H26" s="156">
        <f>G26/G23*100</f>
        <v>11.384886798000588</v>
      </c>
      <c r="I26" s="155">
        <v>1766</v>
      </c>
      <c r="J26" s="169">
        <f>I26/I23*100</f>
        <v>11.507134944940379</v>
      </c>
      <c r="K26" s="155">
        <v>1755</v>
      </c>
      <c r="L26" s="156">
        <f>K26/K23*100</f>
        <v>11.062783661119516</v>
      </c>
      <c r="M26" s="155">
        <v>1728</v>
      </c>
      <c r="N26" s="169">
        <f>M26/M23*100</f>
        <v>11.354228267297458</v>
      </c>
      <c r="O26" s="155">
        <v>1819</v>
      </c>
      <c r="P26" s="156">
        <f>O26/O23*100</f>
        <v>12.089591918117772</v>
      </c>
      <c r="Q26" s="168">
        <v>1722</v>
      </c>
      <c r="R26" s="169">
        <f>Q26/Q23*100</f>
        <v>12.532751091703057</v>
      </c>
      <c r="S26" s="155">
        <v>1751</v>
      </c>
      <c r="T26" s="156">
        <f>S26/S23*100</f>
        <v>13.124953151937635</v>
      </c>
      <c r="U26" s="168">
        <v>1980</v>
      </c>
      <c r="V26" s="156">
        <f>U26/U23*100</f>
        <v>13.743319219823697</v>
      </c>
      <c r="W26" s="168">
        <v>1861</v>
      </c>
      <c r="X26" s="156">
        <f>W26/W23*100</f>
        <v>15.847739078600018</v>
      </c>
    </row>
    <row r="27" spans="1:24">
      <c r="A27" s="441"/>
      <c r="B27" s="103" t="s">
        <v>165</v>
      </c>
      <c r="C27" s="84"/>
      <c r="D27" s="169">
        <f>C23/C45*100</f>
        <v>12.940757698428209</v>
      </c>
      <c r="E27" s="85"/>
      <c r="F27" s="169">
        <f>E23/E45*100</f>
        <v>12.083417832758737</v>
      </c>
      <c r="G27" s="85"/>
      <c r="H27" s="165">
        <f>G23/G45*100</f>
        <v>11.324964203656222</v>
      </c>
      <c r="I27" s="84"/>
      <c r="J27" s="169">
        <f>I23/I45*100</f>
        <v>10.100431738008741</v>
      </c>
      <c r="K27" s="85"/>
      <c r="L27" s="165">
        <f>K23/K45*100</f>
        <v>10.301164919936106</v>
      </c>
      <c r="M27" s="84"/>
      <c r="N27" s="169">
        <f>M23/M45*100</f>
        <v>9.6696105216341568</v>
      </c>
      <c r="O27" s="85"/>
      <c r="P27" s="165">
        <f>O23/O45*100</f>
        <v>9.4048080409046015</v>
      </c>
      <c r="Q27" s="84"/>
      <c r="R27" s="169">
        <f>Q23/Q45*100</f>
        <v>8.5508382808707672</v>
      </c>
      <c r="S27" s="85"/>
      <c r="T27" s="165">
        <f>S23/S45*100</f>
        <v>8.2431739401765896</v>
      </c>
      <c r="U27" s="84"/>
      <c r="V27" s="165">
        <f>U23/U45*100</f>
        <v>8.869776146969734</v>
      </c>
      <c r="W27" s="84"/>
      <c r="X27" s="165">
        <f>W23/W45*100</f>
        <v>7.2658086870436831</v>
      </c>
    </row>
    <row r="28" spans="1:24">
      <c r="A28" s="439" t="s">
        <v>12</v>
      </c>
      <c r="B28" s="102" t="s">
        <v>56</v>
      </c>
      <c r="C28" s="154">
        <v>50786</v>
      </c>
      <c r="D28" s="153">
        <v>100</v>
      </c>
      <c r="E28" s="152">
        <v>52228</v>
      </c>
      <c r="F28" s="153">
        <v>100</v>
      </c>
      <c r="G28" s="152">
        <v>52005</v>
      </c>
      <c r="H28" s="153">
        <v>100</v>
      </c>
      <c r="I28" s="152">
        <v>52178</v>
      </c>
      <c r="J28" s="153">
        <v>100</v>
      </c>
      <c r="K28" s="152">
        <v>52426</v>
      </c>
      <c r="L28" s="153">
        <v>100</v>
      </c>
      <c r="M28" s="152">
        <v>50837</v>
      </c>
      <c r="N28" s="153">
        <v>100</v>
      </c>
      <c r="O28" s="152">
        <v>50561</v>
      </c>
      <c r="P28" s="153">
        <v>100</v>
      </c>
      <c r="Q28" s="154">
        <v>49879</v>
      </c>
      <c r="R28" s="153">
        <v>100</v>
      </c>
      <c r="S28" s="152">
        <v>48551</v>
      </c>
      <c r="T28" s="153">
        <v>100</v>
      </c>
      <c r="U28" s="154">
        <v>50705</v>
      </c>
      <c r="V28" s="153">
        <v>100</v>
      </c>
      <c r="W28" s="154">
        <v>42872</v>
      </c>
      <c r="X28" s="153">
        <v>100</v>
      </c>
    </row>
    <row r="29" spans="1:24">
      <c r="A29" s="440"/>
      <c r="B29" s="77" t="s">
        <v>199</v>
      </c>
      <c r="C29" s="168">
        <v>14197</v>
      </c>
      <c r="D29" s="169">
        <f>C29/C28*100</f>
        <v>27.954554404757214</v>
      </c>
      <c r="E29" s="155">
        <v>14892</v>
      </c>
      <c r="F29" s="156">
        <f>E29/E28*100</f>
        <v>28.513441066094813</v>
      </c>
      <c r="G29" s="155">
        <v>14572</v>
      </c>
      <c r="H29" s="156">
        <f>G29/G28*100</f>
        <v>28.020382655513892</v>
      </c>
      <c r="I29" s="155">
        <v>14916</v>
      </c>
      <c r="J29" s="169">
        <f>I29/I28*100</f>
        <v>28.586760703744872</v>
      </c>
      <c r="K29" s="155">
        <v>15476</v>
      </c>
      <c r="L29" s="156">
        <f>K29/K28*100</f>
        <v>29.519703963682144</v>
      </c>
      <c r="M29" s="155">
        <v>16012</v>
      </c>
      <c r="N29" s="169">
        <f>M29/M28*100</f>
        <v>31.49674449711824</v>
      </c>
      <c r="O29" s="155">
        <v>16714</v>
      </c>
      <c r="P29" s="156">
        <f>O29/O28*100</f>
        <v>33.057099345345229</v>
      </c>
      <c r="Q29" s="168">
        <v>17096</v>
      </c>
      <c r="R29" s="169">
        <f>Q29/Q28*100</f>
        <v>34.274945367790046</v>
      </c>
      <c r="S29" s="155">
        <v>17256</v>
      </c>
      <c r="T29" s="156">
        <f>S29/S28*100</f>
        <v>35.542007373689522</v>
      </c>
      <c r="U29" s="168">
        <v>17433</v>
      </c>
      <c r="V29" s="156">
        <f>U29/U28*100</f>
        <v>34.381224731288832</v>
      </c>
      <c r="W29" s="168">
        <v>13113</v>
      </c>
      <c r="X29" s="156">
        <f>W29/W28*100</f>
        <v>30.586396715805186</v>
      </c>
    </row>
    <row r="30" spans="1:24">
      <c r="A30" s="440"/>
      <c r="B30" s="77" t="s">
        <v>200</v>
      </c>
      <c r="C30" s="168">
        <f>C28-C29-C31</f>
        <v>31784</v>
      </c>
      <c r="D30" s="169">
        <f>C30/C28*100</f>
        <v>62.584176741621711</v>
      </c>
      <c r="E30" s="155">
        <f>E28-E29-E31</f>
        <v>32401</v>
      </c>
      <c r="F30" s="156">
        <f>E30/E28*100</f>
        <v>62.037604350157004</v>
      </c>
      <c r="G30" s="155">
        <f>G28-G29-G31</f>
        <v>32400</v>
      </c>
      <c r="H30" s="156">
        <f>G30/G28*100</f>
        <v>62.301701759446203</v>
      </c>
      <c r="I30" s="155">
        <f>I28-I29-I31</f>
        <v>32042</v>
      </c>
      <c r="J30" s="169">
        <f>I30/I28*100</f>
        <v>61.409022959868139</v>
      </c>
      <c r="K30" s="155">
        <f>K28-K29-K31</f>
        <v>31712</v>
      </c>
      <c r="L30" s="156">
        <f>K30/K28*100</f>
        <v>60.489070308625493</v>
      </c>
      <c r="M30" s="155">
        <f>M28-M29-M31</f>
        <v>29539</v>
      </c>
      <c r="N30" s="169">
        <f>M30/M28*100</f>
        <v>58.105316993528334</v>
      </c>
      <c r="O30" s="155">
        <f>O28-O29-O31</f>
        <v>28525</v>
      </c>
      <c r="P30" s="156">
        <f>O30/O28*100</f>
        <v>56.417001246019659</v>
      </c>
      <c r="Q30" s="168">
        <f>Q28-Q29-Q31</f>
        <v>27424</v>
      </c>
      <c r="R30" s="169">
        <f>Q30/Q28*100</f>
        <v>54.981054151045527</v>
      </c>
      <c r="S30" s="155">
        <f>S28-S29-S31</f>
        <v>25845</v>
      </c>
      <c r="T30" s="156">
        <f>S30/S28*100</f>
        <v>53.232683157916419</v>
      </c>
      <c r="U30" s="168">
        <f>U28-U29-U31</f>
        <v>27681</v>
      </c>
      <c r="V30" s="156">
        <f>U30/U28*100</f>
        <v>54.592249285080364</v>
      </c>
      <c r="W30" s="168">
        <v>23845</v>
      </c>
      <c r="X30" s="156">
        <f>W30/W28*100</f>
        <v>55.619052061951855</v>
      </c>
    </row>
    <row r="31" spans="1:24">
      <c r="A31" s="440"/>
      <c r="B31" s="77" t="s">
        <v>201</v>
      </c>
      <c r="C31" s="168">
        <v>4805</v>
      </c>
      <c r="D31" s="169">
        <f>C31/C28*100</f>
        <v>9.4612688536210765</v>
      </c>
      <c r="E31" s="155">
        <v>4935</v>
      </c>
      <c r="F31" s="156">
        <f>E31/E28*100</f>
        <v>9.448954583748181</v>
      </c>
      <c r="G31" s="155">
        <v>5033</v>
      </c>
      <c r="H31" s="156">
        <f>G31/G28*100</f>
        <v>9.6779155850399015</v>
      </c>
      <c r="I31" s="155">
        <v>5220</v>
      </c>
      <c r="J31" s="169">
        <f>I31/I28*100</f>
        <v>10.004216336386982</v>
      </c>
      <c r="K31" s="155">
        <v>5238</v>
      </c>
      <c r="L31" s="156">
        <f>K31/K28*100</f>
        <v>9.9912257276923668</v>
      </c>
      <c r="M31" s="155">
        <v>5286</v>
      </c>
      <c r="N31" s="169">
        <f>M31/M28*100</f>
        <v>10.397938509353425</v>
      </c>
      <c r="O31" s="155">
        <v>5322</v>
      </c>
      <c r="P31" s="156">
        <f>O31/O28*100</f>
        <v>10.525899408635114</v>
      </c>
      <c r="Q31" s="168">
        <v>5359</v>
      </c>
      <c r="R31" s="169">
        <f>Q31/Q28*100</f>
        <v>10.744000481164417</v>
      </c>
      <c r="S31" s="155">
        <v>5450</v>
      </c>
      <c r="T31" s="156">
        <f>S31/S28*100</f>
        <v>11.225309468394059</v>
      </c>
      <c r="U31" s="168">
        <v>5591</v>
      </c>
      <c r="V31" s="156">
        <f>U31/U28*100</f>
        <v>11.026525983630805</v>
      </c>
      <c r="W31" s="168">
        <v>5914</v>
      </c>
      <c r="X31" s="156">
        <f>W31/W28*100</f>
        <v>13.794551222242957</v>
      </c>
    </row>
    <row r="32" spans="1:24">
      <c r="A32" s="441"/>
      <c r="B32" s="103" t="s">
        <v>165</v>
      </c>
      <c r="C32" s="84"/>
      <c r="D32" s="197">
        <f>C28/C47*100</f>
        <v>7.7367323403820993</v>
      </c>
      <c r="E32" s="52"/>
      <c r="F32" s="197">
        <f>E28/E47*100</f>
        <v>7.8294044897500275</v>
      </c>
      <c r="G32" s="52"/>
      <c r="H32" s="198">
        <f>G28/G47*100</f>
        <v>7.6625445158400511</v>
      </c>
      <c r="I32" s="84"/>
      <c r="J32" s="197">
        <f>I28/I47*100</f>
        <v>7.5255790071854873</v>
      </c>
      <c r="K32" s="52"/>
      <c r="L32" s="198">
        <f>K28/K47*100</f>
        <v>7.3991275053172494</v>
      </c>
      <c r="M32" s="84"/>
      <c r="N32" s="197">
        <f>M28/M47*100</f>
        <v>7.0169747931637048</v>
      </c>
      <c r="O32" s="85"/>
      <c r="P32" s="198">
        <f>O28/O47*100</f>
        <v>6.9297336710415225</v>
      </c>
      <c r="Q32" s="84"/>
      <c r="R32" s="197">
        <f>Q28/Q47*100</f>
        <v>6.7304643276889671</v>
      </c>
      <c r="S32" s="85"/>
      <c r="T32" s="198">
        <f>S28/S47*100</f>
        <v>6.4920946502497827</v>
      </c>
      <c r="U32" s="84"/>
      <c r="V32" s="198">
        <f>U28/U47*100</f>
        <v>6.6842522944366669</v>
      </c>
      <c r="W32" s="84"/>
      <c r="X32" s="198">
        <f>W28/W47*100</f>
        <v>5.6496237054373282</v>
      </c>
    </row>
    <row r="33" spans="1:24">
      <c r="A33" s="420" t="s">
        <v>13</v>
      </c>
      <c r="B33" s="102" t="s">
        <v>56</v>
      </c>
      <c r="C33" s="152">
        <v>11801</v>
      </c>
      <c r="D33" s="153">
        <v>100</v>
      </c>
      <c r="E33" s="154">
        <v>11750</v>
      </c>
      <c r="F33" s="153">
        <v>100</v>
      </c>
      <c r="G33" s="152">
        <v>9644</v>
      </c>
      <c r="H33" s="153">
        <v>100</v>
      </c>
      <c r="I33" s="154">
        <v>9534</v>
      </c>
      <c r="J33" s="153">
        <v>100</v>
      </c>
      <c r="K33" s="152">
        <v>9167</v>
      </c>
      <c r="L33" s="153">
        <v>100</v>
      </c>
      <c r="M33" s="154">
        <v>9754</v>
      </c>
      <c r="N33" s="153">
        <v>100</v>
      </c>
      <c r="O33" s="152">
        <v>10122</v>
      </c>
      <c r="P33" s="153">
        <v>100</v>
      </c>
      <c r="Q33" s="154">
        <v>10640</v>
      </c>
      <c r="R33" s="153">
        <v>100</v>
      </c>
      <c r="S33" s="152">
        <v>10711</v>
      </c>
      <c r="T33" s="153">
        <v>100</v>
      </c>
      <c r="U33" s="154">
        <v>10809</v>
      </c>
      <c r="V33" s="153">
        <v>100</v>
      </c>
      <c r="W33" s="154">
        <v>8719</v>
      </c>
      <c r="X33" s="153">
        <v>100</v>
      </c>
    </row>
    <row r="34" spans="1:24">
      <c r="A34" s="421"/>
      <c r="B34" s="77" t="s">
        <v>199</v>
      </c>
      <c r="C34" s="155">
        <v>3532</v>
      </c>
      <c r="D34" s="156">
        <f>C34/C33*100</f>
        <v>29.929666977374797</v>
      </c>
      <c r="E34" s="168">
        <v>3312</v>
      </c>
      <c r="F34" s="169">
        <f>E34/E33*100</f>
        <v>28.187234042553193</v>
      </c>
      <c r="G34" s="155">
        <v>3083</v>
      </c>
      <c r="H34" s="156">
        <f>G34/G33*100</f>
        <v>31.968063044379925</v>
      </c>
      <c r="I34" s="168">
        <v>3144</v>
      </c>
      <c r="J34" s="169">
        <f>I34/I33*100</f>
        <v>32.976714915040908</v>
      </c>
      <c r="K34" s="155">
        <v>2551</v>
      </c>
      <c r="L34" s="156">
        <f>K34/K33*100</f>
        <v>27.82807897894622</v>
      </c>
      <c r="M34" s="168">
        <v>2962</v>
      </c>
      <c r="N34" s="169">
        <f>M34/M33*100</f>
        <v>30.367028911215911</v>
      </c>
      <c r="O34" s="155">
        <v>3217</v>
      </c>
      <c r="P34" s="156">
        <f>O34/O33*100</f>
        <v>31.782256471053149</v>
      </c>
      <c r="Q34" s="168">
        <v>3506</v>
      </c>
      <c r="R34" s="169">
        <f>Q34/Q33*100</f>
        <v>32.951127819548873</v>
      </c>
      <c r="S34" s="155">
        <v>3676</v>
      </c>
      <c r="T34" s="156">
        <f>S34/S33*100</f>
        <v>34.319858089814211</v>
      </c>
      <c r="U34" s="168">
        <v>3429</v>
      </c>
      <c r="V34" s="156">
        <f>U34/U33*100</f>
        <v>31.723563696919232</v>
      </c>
      <c r="W34" s="168">
        <v>2653</v>
      </c>
      <c r="X34" s="156">
        <f>W34/W33*100</f>
        <v>30.427801353366213</v>
      </c>
    </row>
    <row r="35" spans="1:24">
      <c r="A35" s="421"/>
      <c r="B35" s="77" t="s">
        <v>200</v>
      </c>
      <c r="C35" s="155">
        <f>C33-C34-C36</f>
        <v>7163</v>
      </c>
      <c r="D35" s="156">
        <f>C35/C33*100</f>
        <v>60.698245911363443</v>
      </c>
      <c r="E35" s="168">
        <f>E33-E34-E36</f>
        <v>7084</v>
      </c>
      <c r="F35" s="169">
        <f>E35/E33*100</f>
        <v>60.289361702127664</v>
      </c>
      <c r="G35" s="155">
        <f>G33-G34-G36</f>
        <v>5561</v>
      </c>
      <c r="H35" s="156">
        <f>G35/G33*100</f>
        <v>57.662795520530899</v>
      </c>
      <c r="I35" s="168">
        <f>I33-I34-I36</f>
        <v>5277</v>
      </c>
      <c r="J35" s="169">
        <f>I35/I33*100</f>
        <v>55.349276274386405</v>
      </c>
      <c r="K35" s="155">
        <f>K33-K34-K36</f>
        <v>5507</v>
      </c>
      <c r="L35" s="156">
        <f>K35/K33*100</f>
        <v>60.07417912075924</v>
      </c>
      <c r="M35" s="168">
        <f>M33-M34-M36</f>
        <v>5641</v>
      </c>
      <c r="N35" s="169">
        <f>M35/M33*100</f>
        <v>57.832684027065817</v>
      </c>
      <c r="O35" s="155">
        <f>O33-O34-O36</f>
        <v>5807</v>
      </c>
      <c r="P35" s="156">
        <f>O35/O33*100</f>
        <v>57.370084963445954</v>
      </c>
      <c r="Q35" s="168">
        <f>Q33-Q34-Q36</f>
        <v>5912</v>
      </c>
      <c r="R35" s="169">
        <f>Q35/Q33*100</f>
        <v>55.563909774436091</v>
      </c>
      <c r="S35" s="155">
        <f>S33-S34-S36</f>
        <v>6048</v>
      </c>
      <c r="T35" s="156">
        <f>S35/S33*100</f>
        <v>56.465316030249276</v>
      </c>
      <c r="U35" s="168">
        <f>U33-U34-U36</f>
        <v>5999</v>
      </c>
      <c r="V35" s="156">
        <f>U35/U33*100</f>
        <v>55.500046257748167</v>
      </c>
      <c r="W35" s="168">
        <v>5028</v>
      </c>
      <c r="X35" s="156">
        <f>W35/W33*100</f>
        <v>57.667163665557972</v>
      </c>
    </row>
    <row r="36" spans="1:24">
      <c r="A36" s="421"/>
      <c r="B36" s="77" t="s">
        <v>201</v>
      </c>
      <c r="C36" s="155">
        <v>1106</v>
      </c>
      <c r="D36" s="156">
        <f>C36/C33*100</f>
        <v>9.3720871112617576</v>
      </c>
      <c r="E36" s="168">
        <v>1354</v>
      </c>
      <c r="F36" s="169">
        <f>E36/E33*100</f>
        <v>11.523404255319148</v>
      </c>
      <c r="G36" s="155">
        <v>1000</v>
      </c>
      <c r="H36" s="156">
        <f>G36/G33*100</f>
        <v>10.369141435089174</v>
      </c>
      <c r="I36" s="168">
        <v>1113</v>
      </c>
      <c r="J36" s="169">
        <f>I36/I33*100</f>
        <v>11.674008810572687</v>
      </c>
      <c r="K36" s="155">
        <v>1109</v>
      </c>
      <c r="L36" s="156">
        <f>K36/K33*100</f>
        <v>12.097741900294533</v>
      </c>
      <c r="M36" s="168">
        <v>1151</v>
      </c>
      <c r="N36" s="169">
        <f>M36/M33*100</f>
        <v>11.800287061718269</v>
      </c>
      <c r="O36" s="155">
        <v>1098</v>
      </c>
      <c r="P36" s="156">
        <f>O36/O33*100</f>
        <v>10.84765856550089</v>
      </c>
      <c r="Q36" s="168">
        <v>1222</v>
      </c>
      <c r="R36" s="169">
        <f>Q36/Q33*100</f>
        <v>11.484962406015038</v>
      </c>
      <c r="S36" s="155">
        <v>987</v>
      </c>
      <c r="T36" s="156">
        <f>S36/S33*100</f>
        <v>9.2148258799365141</v>
      </c>
      <c r="U36" s="168">
        <v>1381</v>
      </c>
      <c r="V36" s="156">
        <f>U36/U33*100</f>
        <v>12.776390045332594</v>
      </c>
      <c r="W36" s="168">
        <v>1038</v>
      </c>
      <c r="X36" s="156">
        <f>W36/W33*100</f>
        <v>11.905034981075811</v>
      </c>
    </row>
    <row r="37" spans="1:24">
      <c r="A37" s="422"/>
      <c r="B37" s="193" t="s">
        <v>165</v>
      </c>
      <c r="C37" s="52"/>
      <c r="D37" s="198">
        <f>C33/C49*100</f>
        <v>9.8560141647318211</v>
      </c>
      <c r="E37" s="90"/>
      <c r="F37" s="198">
        <f>E33/E49*100</f>
        <v>9.6335164384684759</v>
      </c>
      <c r="G37" s="52"/>
      <c r="H37" s="198">
        <f>G33/G49*100</f>
        <v>7.7610835258045556</v>
      </c>
      <c r="I37" s="90"/>
      <c r="J37" s="198">
        <f>I33/I49*100</f>
        <v>7.5109899632880079</v>
      </c>
      <c r="K37" s="52"/>
      <c r="L37" s="198">
        <f>K33/K49*100</f>
        <v>7.1076340967947029</v>
      </c>
      <c r="M37" s="90"/>
      <c r="N37" s="198">
        <f>M33/M49*100</f>
        <v>7.3855892419056852</v>
      </c>
      <c r="O37" s="52"/>
      <c r="P37" s="198">
        <f>O33/O49*100</f>
        <v>7.5634961554843203</v>
      </c>
      <c r="Q37" s="90"/>
      <c r="R37" s="198">
        <f>Q33/Q49*100</f>
        <v>7.8412876219673961</v>
      </c>
      <c r="S37" s="52"/>
      <c r="T37" s="198">
        <f>S33/S49*100</f>
        <v>7.7427982795388015</v>
      </c>
      <c r="U37" s="90"/>
      <c r="V37" s="198">
        <f>U33/U49*100</f>
        <v>7.7290506188817947</v>
      </c>
      <c r="W37" s="90"/>
      <c r="X37" s="198">
        <f>W33/W49*100</f>
        <v>6.2058706297688193</v>
      </c>
    </row>
    <row r="38" spans="1:24">
      <c r="S38" s="22"/>
    </row>
    <row r="39" spans="1:24" hidden="1">
      <c r="D39" s="26"/>
      <c r="S39" s="22"/>
    </row>
    <row r="40" spans="1:24" hidden="1">
      <c r="A40" s="443" t="s">
        <v>58</v>
      </c>
      <c r="B40" s="443"/>
      <c r="C40" s="443"/>
      <c r="D40" s="443"/>
      <c r="E40" s="443"/>
      <c r="F40" s="443"/>
      <c r="G40" s="443"/>
      <c r="H40" s="443"/>
      <c r="I40" s="443"/>
      <c r="J40" s="443"/>
      <c r="K40" s="443"/>
      <c r="L40" s="443"/>
      <c r="M40" s="443"/>
      <c r="N40" s="443"/>
      <c r="O40" s="443"/>
      <c r="P40" s="443"/>
      <c r="Q40" s="443"/>
      <c r="R40" s="443"/>
      <c r="S40" s="443"/>
      <c r="T40" s="443"/>
      <c r="U40" s="443"/>
      <c r="V40" s="443"/>
    </row>
    <row r="41" spans="1:24" hidden="1">
      <c r="A41" s="423"/>
      <c r="B41" s="424"/>
      <c r="C41" s="414">
        <v>2010</v>
      </c>
      <c r="D41" s="415"/>
      <c r="E41" s="414">
        <v>2011</v>
      </c>
      <c r="F41" s="415"/>
      <c r="G41" s="414">
        <v>2012</v>
      </c>
      <c r="H41" s="415"/>
      <c r="I41" s="414">
        <v>2013</v>
      </c>
      <c r="J41" s="415"/>
      <c r="K41" s="414">
        <v>2014</v>
      </c>
      <c r="L41" s="415"/>
      <c r="M41" s="414">
        <v>2015</v>
      </c>
      <c r="N41" s="415"/>
      <c r="O41" s="414">
        <v>2016</v>
      </c>
      <c r="P41" s="415"/>
      <c r="Q41" s="414">
        <v>2017</v>
      </c>
      <c r="R41" s="415"/>
      <c r="S41" s="414">
        <v>2018</v>
      </c>
      <c r="T41" s="415"/>
      <c r="U41" s="414">
        <v>2019</v>
      </c>
      <c r="V41" s="415"/>
      <c r="W41" s="414">
        <v>2020</v>
      </c>
      <c r="X41" s="415"/>
    </row>
    <row r="42" spans="1:24" ht="30" hidden="1">
      <c r="A42" s="437"/>
      <c r="B42" s="442"/>
      <c r="C42" s="145" t="s">
        <v>8</v>
      </c>
      <c r="D42" s="151" t="s">
        <v>9</v>
      </c>
      <c r="E42" s="145" t="s">
        <v>8</v>
      </c>
      <c r="F42" s="151" t="s">
        <v>9</v>
      </c>
      <c r="G42" s="145" t="s">
        <v>8</v>
      </c>
      <c r="H42" s="151" t="s">
        <v>9</v>
      </c>
      <c r="I42" s="145" t="s">
        <v>8</v>
      </c>
      <c r="J42" s="151" t="s">
        <v>9</v>
      </c>
      <c r="K42" s="145" t="s">
        <v>8</v>
      </c>
      <c r="L42" s="151" t="s">
        <v>9</v>
      </c>
      <c r="M42" s="145" t="s">
        <v>8</v>
      </c>
      <c r="N42" s="151" t="s">
        <v>9</v>
      </c>
      <c r="O42" s="145" t="s">
        <v>8</v>
      </c>
      <c r="P42" s="151" t="s">
        <v>9</v>
      </c>
      <c r="Q42" s="145" t="s">
        <v>8</v>
      </c>
      <c r="R42" s="151" t="s">
        <v>9</v>
      </c>
      <c r="S42" s="145" t="s">
        <v>8</v>
      </c>
      <c r="T42" s="151" t="s">
        <v>9</v>
      </c>
      <c r="U42" s="145" t="s">
        <v>8</v>
      </c>
      <c r="V42" s="151" t="s">
        <v>9</v>
      </c>
      <c r="W42" s="145" t="s">
        <v>8</v>
      </c>
      <c r="X42" s="151" t="s">
        <v>9</v>
      </c>
    </row>
    <row r="43" spans="1:24" hidden="1">
      <c r="A43" s="420" t="s">
        <v>10</v>
      </c>
      <c r="B43" s="231" t="s">
        <v>59</v>
      </c>
      <c r="C43" s="232">
        <v>273477</v>
      </c>
      <c r="D43" s="153"/>
      <c r="E43" s="232">
        <v>276599</v>
      </c>
      <c r="F43" s="153"/>
      <c r="G43" s="232">
        <v>278641</v>
      </c>
      <c r="H43" s="153"/>
      <c r="I43" s="232">
        <v>280108</v>
      </c>
      <c r="J43" s="153"/>
      <c r="K43" s="232">
        <v>282313</v>
      </c>
      <c r="L43" s="153"/>
      <c r="M43" s="232">
        <v>284620</v>
      </c>
      <c r="N43" s="153"/>
      <c r="O43" s="232">
        <v>289544</v>
      </c>
      <c r="P43" s="153"/>
      <c r="Q43" s="232">
        <v>290547</v>
      </c>
      <c r="R43" s="153"/>
      <c r="S43" s="232">
        <v>290560</v>
      </c>
      <c r="T43" s="153"/>
      <c r="U43" s="232">
        <v>291109</v>
      </c>
      <c r="V43" s="153"/>
      <c r="W43" s="232">
        <v>291160</v>
      </c>
      <c r="X43" s="153"/>
    </row>
    <row r="44" spans="1:24" hidden="1">
      <c r="A44" s="421"/>
      <c r="B44" s="172" t="s">
        <v>56</v>
      </c>
      <c r="C44" s="155">
        <v>20030</v>
      </c>
      <c r="D44" s="156">
        <f>C44/C43*100</f>
        <v>7.3241991099799977</v>
      </c>
      <c r="E44" s="155">
        <v>19688</v>
      </c>
      <c r="F44" s="156">
        <f>E44/E43*100</f>
        <v>7.1178854587326787</v>
      </c>
      <c r="G44" s="155">
        <v>19138</v>
      </c>
      <c r="H44" s="156">
        <f>G44/G43*100</f>
        <v>6.8683359591732733</v>
      </c>
      <c r="I44" s="155">
        <v>18647</v>
      </c>
      <c r="J44" s="156">
        <f>I44/I43*100</f>
        <v>6.657075128164851</v>
      </c>
      <c r="K44" s="155">
        <v>17041</v>
      </c>
      <c r="L44" s="156">
        <f>K44/K43*100</f>
        <v>6.0362080385954595</v>
      </c>
      <c r="M44" s="155">
        <v>17388</v>
      </c>
      <c r="N44" s="156">
        <f>M44/M43*100</f>
        <v>6.1091982292179043</v>
      </c>
      <c r="O44" s="155">
        <v>16887</v>
      </c>
      <c r="P44" s="156">
        <f>O44/O43*100</f>
        <v>5.8322741966678642</v>
      </c>
      <c r="Q44" s="155">
        <v>17857</v>
      </c>
      <c r="R44" s="156">
        <f>Q44/Q43*100</f>
        <v>6.1459935913982937</v>
      </c>
      <c r="S44" s="155">
        <v>17536</v>
      </c>
      <c r="T44" s="156">
        <f>S44/S43*100</f>
        <v>6.035242290748899</v>
      </c>
      <c r="U44" s="155">
        <v>17719</v>
      </c>
      <c r="V44" s="156">
        <f>U44/U43*100</f>
        <v>6.086723529674452</v>
      </c>
      <c r="W44" s="155">
        <f>W18</f>
        <v>14535</v>
      </c>
      <c r="X44" s="156">
        <f>W44/W43*100</f>
        <v>4.9921005632641844</v>
      </c>
    </row>
    <row r="45" spans="1:24" ht="21" hidden="1" customHeight="1">
      <c r="A45" s="420" t="s">
        <v>57</v>
      </c>
      <c r="B45" s="231" t="s">
        <v>59</v>
      </c>
      <c r="C45" s="233">
        <v>143276</v>
      </c>
      <c r="D45" s="153"/>
      <c r="E45" s="233">
        <v>147930</v>
      </c>
      <c r="F45" s="153"/>
      <c r="G45" s="233">
        <v>150155</v>
      </c>
      <c r="H45" s="153"/>
      <c r="I45" s="233">
        <v>151944</v>
      </c>
      <c r="J45" s="153"/>
      <c r="K45" s="233">
        <v>154002</v>
      </c>
      <c r="L45" s="153"/>
      <c r="M45" s="233">
        <v>157390</v>
      </c>
      <c r="N45" s="153"/>
      <c r="O45" s="233">
        <v>159982</v>
      </c>
      <c r="P45" s="153"/>
      <c r="Q45" s="233">
        <v>160686</v>
      </c>
      <c r="R45" s="153"/>
      <c r="S45" s="233">
        <v>161843</v>
      </c>
      <c r="T45" s="153"/>
      <c r="U45" s="233">
        <v>162428</v>
      </c>
      <c r="V45" s="153"/>
      <c r="W45" s="233">
        <v>161620</v>
      </c>
      <c r="X45" s="153"/>
    </row>
    <row r="46" spans="1:24" ht="15.75" hidden="1" customHeight="1">
      <c r="A46" s="422"/>
      <c r="B46" s="234" t="s">
        <v>56</v>
      </c>
      <c r="C46" s="235">
        <v>18541</v>
      </c>
      <c r="D46" s="165">
        <f>C46/C45*100</f>
        <v>12.940757698428209</v>
      </c>
      <c r="E46" s="235">
        <v>17875</v>
      </c>
      <c r="F46" s="165">
        <f>E46/E45*100</f>
        <v>12.083417832758737</v>
      </c>
      <c r="G46" s="235">
        <v>17005</v>
      </c>
      <c r="H46" s="165">
        <f>G46/G45*100</f>
        <v>11.324964203656222</v>
      </c>
      <c r="I46" s="235">
        <v>15347</v>
      </c>
      <c r="J46" s="165">
        <f>I46/I45*100</f>
        <v>10.100431738008741</v>
      </c>
      <c r="K46" s="235">
        <v>15864</v>
      </c>
      <c r="L46" s="165">
        <f>K46/K45*100</f>
        <v>10.301164919936106</v>
      </c>
      <c r="M46" s="235">
        <v>15219</v>
      </c>
      <c r="N46" s="165">
        <f>M46/M45*100</f>
        <v>9.6696105216341568</v>
      </c>
      <c r="O46" s="235">
        <v>15046</v>
      </c>
      <c r="P46" s="165">
        <f>O46/O45*100</f>
        <v>9.4048080409046015</v>
      </c>
      <c r="Q46" s="235">
        <v>13740</v>
      </c>
      <c r="R46" s="165">
        <f>Q46/Q45*100</f>
        <v>8.5508382808707672</v>
      </c>
      <c r="S46" s="235">
        <v>13341</v>
      </c>
      <c r="T46" s="165">
        <f>S46/S45*100</f>
        <v>8.2431739401765896</v>
      </c>
      <c r="U46" s="235">
        <v>14407</v>
      </c>
      <c r="V46" s="165">
        <f>U46/U45*100</f>
        <v>8.869776146969734</v>
      </c>
      <c r="W46" s="235">
        <f>W23</f>
        <v>11743</v>
      </c>
      <c r="X46" s="165">
        <f>W46/W45*100</f>
        <v>7.2658086870436831</v>
      </c>
    </row>
    <row r="47" spans="1:24" hidden="1">
      <c r="A47" s="421" t="s">
        <v>12</v>
      </c>
      <c r="B47" s="172" t="s">
        <v>59</v>
      </c>
      <c r="C47" s="47">
        <v>656427</v>
      </c>
      <c r="D47" s="236"/>
      <c r="E47" s="47">
        <v>667075</v>
      </c>
      <c r="F47" s="236"/>
      <c r="G47" s="47">
        <v>678691</v>
      </c>
      <c r="H47" s="236"/>
      <c r="I47" s="47">
        <v>693342</v>
      </c>
      <c r="J47" s="236"/>
      <c r="K47" s="47">
        <v>708543</v>
      </c>
      <c r="L47" s="236"/>
      <c r="M47" s="47">
        <v>724486</v>
      </c>
      <c r="N47" s="236"/>
      <c r="O47" s="47">
        <v>729624</v>
      </c>
      <c r="P47" s="236"/>
      <c r="Q47" s="47">
        <v>741093</v>
      </c>
      <c r="R47" s="236"/>
      <c r="S47" s="47">
        <v>747848</v>
      </c>
      <c r="T47" s="236"/>
      <c r="U47" s="47">
        <v>758574</v>
      </c>
      <c r="V47" s="236"/>
      <c r="W47" s="47">
        <v>758847</v>
      </c>
      <c r="X47" s="236"/>
    </row>
    <row r="48" spans="1:24" hidden="1">
      <c r="A48" s="421"/>
      <c r="B48" s="172" t="s">
        <v>56</v>
      </c>
      <c r="C48" s="155">
        <v>50786</v>
      </c>
      <c r="D48" s="156">
        <f>C48/C47*100</f>
        <v>7.7367323403820993</v>
      </c>
      <c r="E48" s="155">
        <v>52228</v>
      </c>
      <c r="F48" s="156">
        <f>E48/E47*100</f>
        <v>7.8294044897500275</v>
      </c>
      <c r="G48" s="155">
        <v>52005</v>
      </c>
      <c r="H48" s="156">
        <f>G48/G47*100</f>
        <v>7.6625445158400511</v>
      </c>
      <c r="I48" s="155">
        <v>52178</v>
      </c>
      <c r="J48" s="156">
        <f>I48/I47*100</f>
        <v>7.5255790071854873</v>
      </c>
      <c r="K48" s="155">
        <v>52426</v>
      </c>
      <c r="L48" s="156">
        <f>K48/K47*100</f>
        <v>7.3991275053172494</v>
      </c>
      <c r="M48" s="155">
        <v>50837</v>
      </c>
      <c r="N48" s="156">
        <f>M48/M47*100</f>
        <v>7.0169747931637048</v>
      </c>
      <c r="O48" s="155">
        <v>50561</v>
      </c>
      <c r="P48" s="156">
        <f>O48/O47*100</f>
        <v>6.9297336710415225</v>
      </c>
      <c r="Q48" s="155">
        <v>49879</v>
      </c>
      <c r="R48" s="156">
        <f>Q48/Q47*100</f>
        <v>6.7304643276889671</v>
      </c>
      <c r="S48" s="155">
        <v>48551</v>
      </c>
      <c r="T48" s="156">
        <f>S48/S47*100</f>
        <v>6.4920946502497827</v>
      </c>
      <c r="U48" s="155">
        <v>50705</v>
      </c>
      <c r="V48" s="156">
        <f>U48/U47*100</f>
        <v>6.6842522944366669</v>
      </c>
      <c r="W48" s="155">
        <f>W28</f>
        <v>42872</v>
      </c>
      <c r="X48" s="156">
        <f>W48/W47*100</f>
        <v>5.6496237054373282</v>
      </c>
    </row>
    <row r="49" spans="1:24" hidden="1">
      <c r="A49" s="420" t="s">
        <v>13</v>
      </c>
      <c r="B49" s="231" t="s">
        <v>59</v>
      </c>
      <c r="C49" s="233">
        <v>119734</v>
      </c>
      <c r="D49" s="153"/>
      <c r="E49" s="233">
        <v>121970</v>
      </c>
      <c r="F49" s="153"/>
      <c r="G49" s="233">
        <v>124261</v>
      </c>
      <c r="H49" s="153"/>
      <c r="I49" s="233">
        <v>126934</v>
      </c>
      <c r="J49" s="153"/>
      <c r="K49" s="233">
        <v>128974</v>
      </c>
      <c r="L49" s="153"/>
      <c r="M49" s="233">
        <v>132068</v>
      </c>
      <c r="N49" s="153"/>
      <c r="O49" s="233">
        <v>133827</v>
      </c>
      <c r="P49" s="153"/>
      <c r="Q49" s="233">
        <v>135692</v>
      </c>
      <c r="R49" s="153"/>
      <c r="S49" s="233">
        <v>138335</v>
      </c>
      <c r="T49" s="153"/>
      <c r="U49" s="233">
        <v>139849</v>
      </c>
      <c r="V49" s="153"/>
      <c r="W49" s="233">
        <v>140496</v>
      </c>
      <c r="X49" s="153"/>
    </row>
    <row r="50" spans="1:24" hidden="1">
      <c r="A50" s="422"/>
      <c r="B50" s="234" t="s">
        <v>56</v>
      </c>
      <c r="C50" s="235">
        <v>11801</v>
      </c>
      <c r="D50" s="165">
        <f>C50/C49*100</f>
        <v>9.8560141647318211</v>
      </c>
      <c r="E50" s="235">
        <v>11750</v>
      </c>
      <c r="F50" s="165">
        <f>E50/E49*100</f>
        <v>9.6335164384684759</v>
      </c>
      <c r="G50" s="235">
        <v>9644</v>
      </c>
      <c r="H50" s="165">
        <f>G50/G49*100</f>
        <v>7.7610835258045556</v>
      </c>
      <c r="I50" s="235">
        <v>9534</v>
      </c>
      <c r="J50" s="165">
        <f>I50/I49*100</f>
        <v>7.5109899632880079</v>
      </c>
      <c r="K50" s="235">
        <v>9167</v>
      </c>
      <c r="L50" s="165">
        <f>K50/K49*100</f>
        <v>7.1076340967947029</v>
      </c>
      <c r="M50" s="235">
        <v>9754</v>
      </c>
      <c r="N50" s="165">
        <f>M50/M49*100</f>
        <v>7.3855892419056852</v>
      </c>
      <c r="O50" s="235">
        <v>10122</v>
      </c>
      <c r="P50" s="165">
        <f>O50/O49*100</f>
        <v>7.5634961554843203</v>
      </c>
      <c r="Q50" s="235">
        <v>10640</v>
      </c>
      <c r="R50" s="165">
        <f>Q50/Q49*100</f>
        <v>7.8412876219673961</v>
      </c>
      <c r="S50" s="235">
        <v>10711</v>
      </c>
      <c r="T50" s="165">
        <f>S50/S49*100</f>
        <v>7.7427982795388015</v>
      </c>
      <c r="U50" s="235">
        <v>10809</v>
      </c>
      <c r="V50" s="165">
        <f>U50/U49*100</f>
        <v>7.7290506188817947</v>
      </c>
      <c r="W50" s="235">
        <f>W33</f>
        <v>8719</v>
      </c>
      <c r="X50" s="165">
        <f>W50/W49*100</f>
        <v>6.2058706297688193</v>
      </c>
    </row>
    <row r="51" spans="1:24" hidden="1">
      <c r="E51" s="22"/>
      <c r="I51" s="22"/>
      <c r="K51" s="22"/>
      <c r="M51" s="22"/>
      <c r="S51" s="22"/>
      <c r="U51" s="22"/>
    </row>
    <row r="52" spans="1:24">
      <c r="E52" s="22"/>
    </row>
    <row r="53" spans="1:24">
      <c r="A53" s="403" t="s">
        <v>14</v>
      </c>
      <c r="B53" s="403"/>
      <c r="C53" s="403"/>
      <c r="D53" s="403"/>
      <c r="E53" s="403"/>
      <c r="F53" s="403"/>
      <c r="G53" s="403"/>
      <c r="H53" s="403"/>
      <c r="I53" s="403"/>
      <c r="J53" s="403"/>
      <c r="K53" s="403"/>
      <c r="L53" s="403"/>
      <c r="M53" s="403"/>
      <c r="N53" s="403"/>
      <c r="O53" s="403"/>
      <c r="P53" s="403"/>
      <c r="Q53" s="403"/>
      <c r="R53" s="403"/>
      <c r="S53" s="403"/>
      <c r="T53" s="403"/>
      <c r="U53" s="403"/>
      <c r="V53" s="403"/>
      <c r="W53" s="403"/>
      <c r="X53" s="403"/>
    </row>
    <row r="54" spans="1:24" ht="15" customHeight="1">
      <c r="A54" s="381" t="s">
        <v>190</v>
      </c>
      <c r="B54" s="381"/>
      <c r="C54" s="381"/>
      <c r="D54" s="381"/>
      <c r="E54" s="381"/>
      <c r="F54" s="381"/>
      <c r="G54" s="381"/>
      <c r="H54" s="381"/>
      <c r="I54" s="381"/>
      <c r="J54" s="381"/>
      <c r="K54" s="381"/>
      <c r="L54" s="381"/>
      <c r="M54" s="381"/>
      <c r="N54" s="381"/>
      <c r="O54" s="381"/>
      <c r="P54" s="381"/>
      <c r="Q54" s="381"/>
      <c r="R54" s="381"/>
      <c r="S54" s="381"/>
      <c r="T54" s="381"/>
      <c r="U54" s="381"/>
      <c r="V54" s="381"/>
      <c r="W54" s="381"/>
      <c r="X54" s="381"/>
    </row>
    <row r="55" spans="1:24">
      <c r="A55" s="381"/>
      <c r="B55" s="381"/>
      <c r="C55" s="381"/>
      <c r="D55" s="381"/>
      <c r="E55" s="381"/>
      <c r="F55" s="381"/>
      <c r="G55" s="381"/>
      <c r="H55" s="381"/>
      <c r="I55" s="381"/>
      <c r="J55" s="381"/>
      <c r="K55" s="381"/>
      <c r="L55" s="381"/>
      <c r="M55" s="381"/>
      <c r="N55" s="381"/>
      <c r="O55" s="381"/>
      <c r="P55" s="381"/>
      <c r="Q55" s="381"/>
      <c r="R55" s="381"/>
      <c r="S55" s="381"/>
      <c r="T55" s="381"/>
      <c r="U55" s="381"/>
      <c r="V55" s="381"/>
      <c r="W55" s="381"/>
      <c r="X55" s="381"/>
    </row>
    <row r="56" spans="1:24">
      <c r="A56" s="381"/>
      <c r="B56" s="381"/>
      <c r="C56" s="381"/>
      <c r="D56" s="381"/>
      <c r="E56" s="381"/>
      <c r="F56" s="381"/>
      <c r="G56" s="381"/>
      <c r="H56" s="381"/>
      <c r="I56" s="381"/>
      <c r="J56" s="381"/>
      <c r="K56" s="381"/>
      <c r="L56" s="381"/>
      <c r="M56" s="381"/>
      <c r="N56" s="381"/>
      <c r="O56" s="381"/>
      <c r="P56" s="381"/>
      <c r="Q56" s="381"/>
      <c r="R56" s="381"/>
      <c r="S56" s="381"/>
      <c r="T56" s="381"/>
      <c r="U56" s="381"/>
      <c r="V56" s="381"/>
      <c r="W56" s="381"/>
      <c r="X56" s="381"/>
    </row>
    <row r="57" spans="1:24">
      <c r="A57" s="381"/>
      <c r="B57" s="381"/>
      <c r="C57" s="381"/>
      <c r="D57" s="381"/>
      <c r="E57" s="381"/>
      <c r="F57" s="381"/>
      <c r="G57" s="381"/>
      <c r="H57" s="381"/>
      <c r="I57" s="381"/>
      <c r="J57" s="381"/>
      <c r="K57" s="381"/>
      <c r="L57" s="381"/>
      <c r="M57" s="381"/>
      <c r="N57" s="381"/>
      <c r="O57" s="381"/>
      <c r="P57" s="381"/>
      <c r="Q57" s="381"/>
      <c r="R57" s="381"/>
      <c r="S57" s="381"/>
      <c r="T57" s="381"/>
      <c r="U57" s="381"/>
      <c r="V57" s="381"/>
      <c r="W57" s="381"/>
      <c r="X57" s="381"/>
    </row>
    <row r="58" spans="1:24">
      <c r="A58" s="381"/>
      <c r="B58" s="381"/>
      <c r="C58" s="381"/>
      <c r="D58" s="381"/>
      <c r="E58" s="381"/>
      <c r="F58" s="381"/>
      <c r="G58" s="381"/>
      <c r="H58" s="381"/>
      <c r="I58" s="381"/>
      <c r="J58" s="381"/>
      <c r="K58" s="381"/>
      <c r="L58" s="381"/>
      <c r="M58" s="381"/>
      <c r="N58" s="381"/>
      <c r="O58" s="381"/>
      <c r="P58" s="381"/>
      <c r="Q58" s="381"/>
      <c r="R58" s="381"/>
      <c r="S58" s="381"/>
      <c r="T58" s="381"/>
      <c r="U58" s="381"/>
      <c r="V58" s="381"/>
      <c r="W58" s="381"/>
      <c r="X58" s="381"/>
    </row>
    <row r="59" spans="1:24">
      <c r="A59" s="381"/>
      <c r="B59" s="381"/>
      <c r="C59" s="381"/>
      <c r="D59" s="381"/>
      <c r="E59" s="381"/>
      <c r="F59" s="381"/>
      <c r="G59" s="381"/>
      <c r="H59" s="381"/>
      <c r="I59" s="381"/>
      <c r="J59" s="381"/>
      <c r="K59" s="381"/>
      <c r="L59" s="381"/>
      <c r="M59" s="381"/>
      <c r="N59" s="381"/>
      <c r="O59" s="381"/>
      <c r="P59" s="381"/>
      <c r="Q59" s="381"/>
      <c r="R59" s="381"/>
      <c r="S59" s="381"/>
      <c r="T59" s="381"/>
      <c r="U59" s="381"/>
      <c r="V59" s="381"/>
      <c r="W59" s="381"/>
      <c r="X59" s="381"/>
    </row>
    <row r="60" spans="1:24">
      <c r="A60" s="381"/>
      <c r="B60" s="381"/>
      <c r="C60" s="381"/>
      <c r="D60" s="381"/>
      <c r="E60" s="381"/>
      <c r="F60" s="381"/>
      <c r="G60" s="381"/>
      <c r="H60" s="381"/>
      <c r="I60" s="381"/>
      <c r="J60" s="381"/>
      <c r="K60" s="381"/>
      <c r="L60" s="381"/>
      <c r="M60" s="381"/>
      <c r="N60" s="381"/>
      <c r="O60" s="381"/>
      <c r="P60" s="381"/>
      <c r="Q60" s="381"/>
      <c r="R60" s="381"/>
      <c r="S60" s="381"/>
      <c r="T60" s="381"/>
      <c r="U60" s="381"/>
      <c r="V60" s="381"/>
      <c r="W60" s="381"/>
      <c r="X60" s="381"/>
    </row>
    <row r="61" spans="1:24">
      <c r="A61" s="381"/>
      <c r="B61" s="381"/>
      <c r="C61" s="381"/>
      <c r="D61" s="381"/>
      <c r="E61" s="381"/>
      <c r="F61" s="381"/>
      <c r="G61" s="381"/>
      <c r="H61" s="381"/>
      <c r="I61" s="381"/>
      <c r="J61" s="381"/>
      <c r="K61" s="381"/>
      <c r="L61" s="381"/>
      <c r="M61" s="381"/>
      <c r="N61" s="381"/>
      <c r="O61" s="381"/>
      <c r="P61" s="381"/>
      <c r="Q61" s="381"/>
      <c r="R61" s="381"/>
      <c r="S61" s="381"/>
      <c r="T61" s="381"/>
      <c r="U61" s="381"/>
      <c r="V61" s="381"/>
      <c r="W61" s="381"/>
      <c r="X61" s="381"/>
    </row>
    <row r="63" spans="1:24">
      <c r="A63" s="13" t="s">
        <v>15</v>
      </c>
    </row>
    <row r="66" spans="2:12" hidden="1">
      <c r="B66" s="100"/>
      <c r="C66" s="100">
        <v>2010</v>
      </c>
      <c r="D66" s="100">
        <v>2011</v>
      </c>
      <c r="E66" s="100">
        <v>2012</v>
      </c>
      <c r="F66" s="100">
        <v>2013</v>
      </c>
      <c r="G66" s="100">
        <v>2014</v>
      </c>
      <c r="H66" s="100">
        <v>2015</v>
      </c>
      <c r="I66" s="100">
        <v>2016</v>
      </c>
      <c r="J66" s="100">
        <v>2017</v>
      </c>
      <c r="K66" s="100">
        <v>2018</v>
      </c>
      <c r="L66" s="100">
        <v>2019</v>
      </c>
    </row>
    <row r="67" spans="2:12" hidden="1">
      <c r="B67" s="100" t="s">
        <v>10</v>
      </c>
      <c r="C67" s="230">
        <v>20030</v>
      </c>
      <c r="D67" s="230">
        <v>19688</v>
      </c>
      <c r="E67" s="230">
        <v>19138</v>
      </c>
      <c r="F67" s="230">
        <v>18647</v>
      </c>
      <c r="G67" s="230">
        <v>17041</v>
      </c>
      <c r="H67" s="230">
        <v>17388</v>
      </c>
      <c r="I67" s="230">
        <v>16887</v>
      </c>
      <c r="J67" s="230">
        <v>17857</v>
      </c>
      <c r="K67" s="230">
        <v>17536</v>
      </c>
      <c r="L67" s="230">
        <v>17719</v>
      </c>
    </row>
    <row r="68" spans="2:12" hidden="1">
      <c r="B68" s="100" t="s">
        <v>143</v>
      </c>
      <c r="C68" s="230">
        <v>18541</v>
      </c>
      <c r="D68" s="230">
        <v>17875</v>
      </c>
      <c r="E68" s="230">
        <v>17005</v>
      </c>
      <c r="F68" s="230">
        <v>15347</v>
      </c>
      <c r="G68" s="230">
        <v>15864</v>
      </c>
      <c r="H68" s="230">
        <v>15219</v>
      </c>
      <c r="I68" s="230">
        <v>15046</v>
      </c>
      <c r="J68" s="230">
        <v>13740</v>
      </c>
      <c r="K68" s="230">
        <v>13341</v>
      </c>
      <c r="L68" s="230">
        <v>14407</v>
      </c>
    </row>
    <row r="69" spans="2:12" hidden="1">
      <c r="B69" s="100" t="s">
        <v>12</v>
      </c>
      <c r="C69" s="230">
        <v>50786</v>
      </c>
      <c r="D69" s="230">
        <v>52228</v>
      </c>
      <c r="E69" s="230">
        <v>52005</v>
      </c>
      <c r="F69" s="230">
        <v>52178</v>
      </c>
      <c r="G69" s="230">
        <v>52426</v>
      </c>
      <c r="H69" s="230">
        <v>50837</v>
      </c>
      <c r="I69" s="230">
        <v>50561</v>
      </c>
      <c r="J69" s="230">
        <v>49879</v>
      </c>
      <c r="K69" s="230">
        <v>48551</v>
      </c>
      <c r="L69" s="230">
        <v>50705</v>
      </c>
    </row>
    <row r="70" spans="2:12" hidden="1">
      <c r="B70" s="100" t="s">
        <v>13</v>
      </c>
      <c r="C70" s="230">
        <v>11801</v>
      </c>
      <c r="D70" s="230">
        <v>11750</v>
      </c>
      <c r="E70" s="230">
        <v>9644</v>
      </c>
      <c r="F70" s="230">
        <v>9534</v>
      </c>
      <c r="G70" s="230">
        <v>9167</v>
      </c>
      <c r="H70" s="230">
        <v>9754</v>
      </c>
      <c r="I70" s="230">
        <v>10122</v>
      </c>
      <c r="J70" s="230">
        <v>10640</v>
      </c>
      <c r="K70" s="230">
        <v>10711</v>
      </c>
      <c r="L70" s="230">
        <v>10809</v>
      </c>
    </row>
    <row r="71" spans="2:12" hidden="1"/>
    <row r="72" spans="2:12" hidden="1"/>
  </sheetData>
  <mergeCells count="42">
    <mergeCell ref="A3:X3"/>
    <mergeCell ref="A1:X1"/>
    <mergeCell ref="A54:X61"/>
    <mergeCell ref="A53:X53"/>
    <mergeCell ref="A15:X15"/>
    <mergeCell ref="A13:X13"/>
    <mergeCell ref="A9:X12"/>
    <mergeCell ref="A8:X8"/>
    <mergeCell ref="A4:X7"/>
    <mergeCell ref="M41:N41"/>
    <mergeCell ref="O41:P41"/>
    <mergeCell ref="Q41:R41"/>
    <mergeCell ref="S41:T41"/>
    <mergeCell ref="G41:H41"/>
    <mergeCell ref="K16:L16"/>
    <mergeCell ref="A28:A32"/>
    <mergeCell ref="A33:A37"/>
    <mergeCell ref="A41:B42"/>
    <mergeCell ref="C41:D41"/>
    <mergeCell ref="E41:F41"/>
    <mergeCell ref="A40:V40"/>
    <mergeCell ref="U41:V41"/>
    <mergeCell ref="K41:L41"/>
    <mergeCell ref="A43:A44"/>
    <mergeCell ref="A45:A46"/>
    <mergeCell ref="A47:A48"/>
    <mergeCell ref="A49:A50"/>
    <mergeCell ref="I41:J41"/>
    <mergeCell ref="M16:N16"/>
    <mergeCell ref="W41:X41"/>
    <mergeCell ref="W16:X16"/>
    <mergeCell ref="G16:H16"/>
    <mergeCell ref="I16:J16"/>
    <mergeCell ref="O16:P16"/>
    <mergeCell ref="Q16:R16"/>
    <mergeCell ref="S16:T16"/>
    <mergeCell ref="U16:V16"/>
    <mergeCell ref="A18:A22"/>
    <mergeCell ref="A16:B17"/>
    <mergeCell ref="A23:A27"/>
    <mergeCell ref="C16:D16"/>
    <mergeCell ref="E16:F16"/>
  </mergeCells>
  <hyperlinks>
    <hyperlink ref="A63" location="Titelseite!A1" display="zurück zum Inhaltsverzeichnis" xr:uid="{00000000-0004-0000-0E00-000000000000}"/>
  </hyperlinks>
  <pageMargins left="0.7" right="0.7" top="0.78740157499999996" bottom="0.78740157499999996" header="0.3" footer="0.3"/>
  <ignoredErrors>
    <ignoredError sqref="D20:V21 D24:V25 D29:V30 D34:V35 E23 U23 S23 Q23 O23 M23 K23 I23 G23 E28 G28 I28 K28 M28 O28 Q28 S28 U28 E33 G33 I33 K33 M33 O33 Q33 S33 U33 W44:W50" 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J64"/>
  <sheetViews>
    <sheetView workbookViewId="0">
      <selection sqref="A1:AB1"/>
    </sheetView>
  </sheetViews>
  <sheetFormatPr baseColWidth="10" defaultColWidth="11.5703125" defaultRowHeight="15"/>
  <cols>
    <col min="1" max="1" width="11.5703125" style="4"/>
    <col min="2" max="2" width="23.42578125" style="4" customWidth="1"/>
    <col min="3" max="6" width="0" style="4" hidden="1" customWidth="1"/>
    <col min="7" max="8" width="10.7109375" style="4" hidden="1" customWidth="1"/>
    <col min="9" max="10" width="9.7109375" style="4" hidden="1" customWidth="1"/>
    <col min="11" max="35" width="9.7109375" style="4" customWidth="1"/>
    <col min="36" max="16384" width="11.5703125" style="4"/>
  </cols>
  <sheetData>
    <row r="1" spans="1:32" ht="18.75">
      <c r="A1" s="386" t="s">
        <v>69</v>
      </c>
      <c r="B1" s="386"/>
      <c r="C1" s="386"/>
      <c r="D1" s="386"/>
      <c r="E1" s="386"/>
      <c r="F1" s="386"/>
      <c r="G1" s="386"/>
      <c r="H1" s="386"/>
      <c r="I1" s="386"/>
      <c r="J1" s="386"/>
      <c r="K1" s="386"/>
      <c r="L1" s="386"/>
      <c r="M1" s="386"/>
      <c r="N1" s="386"/>
      <c r="O1" s="386"/>
      <c r="P1" s="386"/>
      <c r="Q1" s="386"/>
      <c r="R1" s="386"/>
      <c r="S1" s="386"/>
      <c r="T1" s="386"/>
      <c r="U1" s="386"/>
      <c r="V1" s="386"/>
      <c r="W1" s="386"/>
      <c r="X1" s="386"/>
      <c r="Y1" s="386"/>
      <c r="Z1" s="386"/>
      <c r="AA1" s="386"/>
      <c r="AB1" s="386"/>
    </row>
    <row r="3" spans="1:32" ht="15.75">
      <c r="A3" s="380" t="s">
        <v>0</v>
      </c>
      <c r="B3" s="380"/>
      <c r="C3" s="380"/>
      <c r="D3" s="380"/>
      <c r="E3" s="380"/>
      <c r="F3" s="380"/>
      <c r="G3" s="380"/>
      <c r="H3" s="380"/>
      <c r="I3" s="380"/>
      <c r="J3" s="380"/>
      <c r="K3" s="380"/>
      <c r="L3" s="380"/>
      <c r="M3" s="380"/>
      <c r="N3" s="380"/>
      <c r="O3" s="380"/>
      <c r="P3" s="380"/>
      <c r="Q3" s="380"/>
      <c r="R3" s="380"/>
      <c r="S3" s="380"/>
      <c r="T3" s="380"/>
      <c r="U3" s="380"/>
      <c r="V3" s="380"/>
      <c r="W3" s="380"/>
      <c r="X3" s="380"/>
      <c r="Y3" s="380"/>
      <c r="Z3" s="380"/>
      <c r="AA3" s="380"/>
      <c r="AB3" s="380"/>
    </row>
    <row r="4" spans="1:32" ht="15" customHeight="1">
      <c r="A4" s="381" t="s">
        <v>131</v>
      </c>
      <c r="B4" s="381"/>
      <c r="C4" s="381"/>
      <c r="D4" s="381"/>
      <c r="E4" s="381"/>
      <c r="F4" s="381"/>
      <c r="G4" s="381"/>
      <c r="H4" s="381"/>
      <c r="I4" s="381"/>
      <c r="J4" s="381"/>
      <c r="K4" s="381"/>
      <c r="L4" s="381"/>
      <c r="M4" s="381"/>
      <c r="N4" s="381"/>
      <c r="O4" s="381"/>
      <c r="P4" s="381"/>
      <c r="Q4" s="381"/>
      <c r="R4" s="381"/>
      <c r="S4" s="381"/>
      <c r="T4" s="381"/>
      <c r="U4" s="381"/>
      <c r="V4" s="381"/>
      <c r="W4" s="381"/>
      <c r="X4" s="381"/>
      <c r="Y4" s="381"/>
      <c r="Z4" s="381"/>
      <c r="AA4" s="381"/>
      <c r="AB4" s="381"/>
    </row>
    <row r="5" spans="1:32">
      <c r="A5" s="381"/>
      <c r="B5" s="381"/>
      <c r="C5" s="381"/>
      <c r="D5" s="381"/>
      <c r="E5" s="381"/>
      <c r="F5" s="381"/>
      <c r="G5" s="381"/>
      <c r="H5" s="381"/>
      <c r="I5" s="381"/>
      <c r="J5" s="381"/>
      <c r="K5" s="381"/>
      <c r="L5" s="381"/>
      <c r="M5" s="381"/>
      <c r="N5" s="381"/>
      <c r="O5" s="381"/>
      <c r="P5" s="381"/>
      <c r="Q5" s="381"/>
      <c r="R5" s="381"/>
      <c r="S5" s="381"/>
      <c r="T5" s="381"/>
      <c r="U5" s="381"/>
      <c r="V5" s="381"/>
      <c r="W5" s="381"/>
      <c r="X5" s="381"/>
      <c r="Y5" s="381"/>
      <c r="Z5" s="381"/>
      <c r="AA5" s="381"/>
      <c r="AB5" s="381"/>
    </row>
    <row r="6" spans="1:32">
      <c r="A6" s="381"/>
      <c r="B6" s="381"/>
      <c r="C6" s="381"/>
      <c r="D6" s="381"/>
      <c r="E6" s="381"/>
      <c r="F6" s="381"/>
      <c r="G6" s="381"/>
      <c r="H6" s="381"/>
      <c r="I6" s="381"/>
      <c r="J6" s="381"/>
      <c r="K6" s="381"/>
      <c r="L6" s="381"/>
      <c r="M6" s="381"/>
      <c r="N6" s="381"/>
      <c r="O6" s="381"/>
      <c r="P6" s="381"/>
      <c r="Q6" s="381"/>
      <c r="R6" s="381"/>
      <c r="S6" s="381"/>
      <c r="T6" s="381"/>
      <c r="U6" s="381"/>
      <c r="V6" s="381"/>
      <c r="W6" s="381"/>
      <c r="X6" s="381"/>
      <c r="Y6" s="381"/>
      <c r="Z6" s="381"/>
      <c r="AA6" s="381"/>
      <c r="AB6" s="381"/>
    </row>
    <row r="7" spans="1:32">
      <c r="A7" s="381"/>
      <c r="B7" s="381"/>
      <c r="C7" s="381"/>
      <c r="D7" s="381"/>
      <c r="E7" s="381"/>
      <c r="F7" s="381"/>
      <c r="G7" s="381"/>
      <c r="H7" s="381"/>
      <c r="I7" s="381"/>
      <c r="J7" s="381"/>
      <c r="K7" s="381"/>
      <c r="L7" s="381"/>
      <c r="M7" s="381"/>
      <c r="N7" s="381"/>
      <c r="O7" s="381"/>
      <c r="P7" s="381"/>
      <c r="Q7" s="381"/>
      <c r="R7" s="381"/>
      <c r="S7" s="381"/>
      <c r="T7" s="381"/>
      <c r="U7" s="381"/>
      <c r="V7" s="381"/>
      <c r="W7" s="381"/>
      <c r="X7" s="381"/>
      <c r="Y7" s="381"/>
      <c r="Z7" s="381"/>
      <c r="AA7" s="381"/>
      <c r="AB7" s="381"/>
    </row>
    <row r="8" spans="1:32" ht="15.75">
      <c r="A8" s="380" t="s">
        <v>1</v>
      </c>
      <c r="B8" s="380"/>
      <c r="C8" s="380"/>
      <c r="D8" s="380"/>
      <c r="E8" s="380"/>
      <c r="F8" s="380"/>
      <c r="G8" s="380"/>
      <c r="H8" s="380"/>
      <c r="I8" s="380"/>
      <c r="J8" s="380"/>
      <c r="K8" s="380"/>
      <c r="L8" s="380"/>
      <c r="M8" s="380"/>
      <c r="N8" s="380"/>
      <c r="O8" s="380"/>
      <c r="P8" s="380"/>
      <c r="Q8" s="380"/>
      <c r="R8" s="380"/>
      <c r="S8" s="380"/>
      <c r="T8" s="380"/>
      <c r="U8" s="380"/>
      <c r="V8" s="380"/>
      <c r="W8" s="380"/>
      <c r="X8" s="380"/>
      <c r="Y8" s="380"/>
      <c r="Z8" s="380"/>
      <c r="AA8" s="380"/>
      <c r="AB8" s="380"/>
    </row>
    <row r="9" spans="1:32">
      <c r="A9" s="387" t="s">
        <v>64</v>
      </c>
      <c r="B9" s="387"/>
      <c r="C9" s="387"/>
      <c r="D9" s="387"/>
      <c r="E9" s="387"/>
      <c r="F9" s="387"/>
      <c r="G9" s="387"/>
      <c r="H9" s="387"/>
      <c r="I9" s="387"/>
      <c r="J9" s="387"/>
      <c r="K9" s="387"/>
      <c r="L9" s="387"/>
      <c r="M9" s="387"/>
      <c r="N9" s="387"/>
      <c r="O9" s="387"/>
      <c r="P9" s="387"/>
      <c r="Q9" s="387"/>
      <c r="R9" s="387"/>
      <c r="S9" s="387"/>
      <c r="T9" s="387"/>
      <c r="U9" s="387"/>
      <c r="V9" s="387"/>
      <c r="W9" s="387"/>
      <c r="X9" s="387"/>
      <c r="Y9" s="387"/>
      <c r="Z9" s="387"/>
      <c r="AA9" s="387"/>
      <c r="AB9" s="387"/>
    </row>
    <row r="10" spans="1:32">
      <c r="A10" s="387"/>
      <c r="B10" s="387"/>
      <c r="C10" s="387"/>
      <c r="D10" s="387"/>
      <c r="E10" s="387"/>
      <c r="F10" s="387"/>
      <c r="G10" s="387"/>
      <c r="H10" s="387"/>
      <c r="I10" s="387"/>
      <c r="J10" s="387"/>
      <c r="K10" s="387"/>
      <c r="L10" s="387"/>
      <c r="M10" s="387"/>
      <c r="N10" s="387"/>
      <c r="O10" s="387"/>
      <c r="P10" s="387"/>
      <c r="Q10" s="387"/>
      <c r="R10" s="387"/>
      <c r="S10" s="387"/>
      <c r="T10" s="387"/>
      <c r="U10" s="387"/>
      <c r="V10" s="387"/>
      <c r="W10" s="387"/>
      <c r="X10" s="387"/>
      <c r="Y10" s="387"/>
      <c r="Z10" s="387"/>
      <c r="AA10" s="387"/>
      <c r="AB10" s="387"/>
    </row>
    <row r="11" spans="1:32">
      <c r="A11" s="387"/>
      <c r="B11" s="387"/>
      <c r="C11" s="387"/>
      <c r="D11" s="387"/>
      <c r="E11" s="387"/>
      <c r="F11" s="387"/>
      <c r="G11" s="387"/>
      <c r="H11" s="387"/>
      <c r="I11" s="387"/>
      <c r="J11" s="387"/>
      <c r="K11" s="387"/>
      <c r="L11" s="387"/>
      <c r="M11" s="387"/>
      <c r="N11" s="387"/>
      <c r="O11" s="387"/>
      <c r="P11" s="387"/>
      <c r="Q11" s="387"/>
      <c r="R11" s="387"/>
      <c r="S11" s="387"/>
      <c r="T11" s="387"/>
      <c r="U11" s="387"/>
      <c r="V11" s="387"/>
      <c r="W11" s="387"/>
      <c r="X11" s="387"/>
      <c r="Y11" s="387"/>
      <c r="Z11" s="387"/>
      <c r="AA11" s="387"/>
      <c r="AB11" s="387"/>
    </row>
    <row r="12" spans="1:32">
      <c r="A12" s="387"/>
      <c r="B12" s="387"/>
      <c r="C12" s="387"/>
      <c r="D12" s="387"/>
      <c r="E12" s="387"/>
      <c r="F12" s="387"/>
      <c r="G12" s="387"/>
      <c r="H12" s="387"/>
      <c r="I12" s="387"/>
      <c r="J12" s="387"/>
      <c r="K12" s="387"/>
      <c r="L12" s="387"/>
      <c r="M12" s="387"/>
      <c r="N12" s="387"/>
      <c r="O12" s="387"/>
      <c r="P12" s="387"/>
      <c r="Q12" s="387"/>
      <c r="R12" s="387"/>
      <c r="S12" s="387"/>
      <c r="T12" s="387"/>
      <c r="U12" s="387"/>
      <c r="V12" s="387"/>
      <c r="W12" s="387"/>
      <c r="X12" s="387"/>
      <c r="Y12" s="387"/>
      <c r="Z12" s="387"/>
      <c r="AA12" s="387"/>
      <c r="AB12" s="387"/>
    </row>
    <row r="13" spans="1:32" ht="15.75">
      <c r="A13" s="380" t="s">
        <v>2</v>
      </c>
      <c r="B13" s="380"/>
      <c r="C13" s="380"/>
      <c r="D13" s="380"/>
      <c r="E13" s="380"/>
      <c r="F13" s="380"/>
      <c r="G13" s="380"/>
      <c r="H13" s="380"/>
      <c r="I13" s="380"/>
      <c r="J13" s="380"/>
      <c r="K13" s="380"/>
      <c r="L13" s="380"/>
      <c r="M13" s="380"/>
      <c r="N13" s="380"/>
      <c r="O13" s="380"/>
      <c r="P13" s="380"/>
      <c r="Q13" s="380"/>
      <c r="R13" s="380"/>
      <c r="S13" s="380"/>
      <c r="T13" s="380"/>
      <c r="U13" s="380"/>
      <c r="V13" s="380"/>
      <c r="W13" s="380"/>
      <c r="X13" s="380"/>
      <c r="Y13" s="380"/>
      <c r="Z13" s="380"/>
      <c r="AA13" s="380"/>
      <c r="AB13" s="380"/>
    </row>
    <row r="15" spans="1:32">
      <c r="A15" s="443" t="s">
        <v>191</v>
      </c>
      <c r="B15" s="443"/>
      <c r="C15" s="443"/>
      <c r="D15" s="443"/>
      <c r="E15" s="443"/>
      <c r="F15" s="443"/>
      <c r="G15" s="443"/>
      <c r="H15" s="443"/>
      <c r="I15" s="443"/>
      <c r="J15" s="443"/>
      <c r="K15" s="443"/>
      <c r="L15" s="443"/>
      <c r="M15" s="443"/>
      <c r="N15" s="443"/>
      <c r="O15" s="443"/>
      <c r="P15" s="443"/>
      <c r="Q15" s="443"/>
      <c r="R15" s="443"/>
      <c r="S15" s="443"/>
      <c r="T15" s="443"/>
      <c r="U15" s="443"/>
      <c r="V15" s="443"/>
      <c r="W15" s="443"/>
      <c r="X15" s="443"/>
      <c r="Y15" s="443"/>
      <c r="Z15" s="443"/>
      <c r="AA15" s="443"/>
      <c r="AB15" s="443"/>
    </row>
    <row r="16" spans="1:32">
      <c r="A16" s="50"/>
      <c r="B16" s="51"/>
      <c r="C16" s="414">
        <v>2010</v>
      </c>
      <c r="D16" s="415"/>
      <c r="E16" s="416">
        <v>2011</v>
      </c>
      <c r="F16" s="416"/>
      <c r="G16" s="414">
        <v>2012</v>
      </c>
      <c r="H16" s="415"/>
      <c r="I16" s="416">
        <v>2013</v>
      </c>
      <c r="J16" s="416"/>
      <c r="K16" s="414">
        <v>2014</v>
      </c>
      <c r="L16" s="415"/>
      <c r="M16" s="416">
        <v>2015</v>
      </c>
      <c r="N16" s="416"/>
      <c r="O16" s="414">
        <v>2016</v>
      </c>
      <c r="P16" s="415"/>
      <c r="Q16" s="416">
        <v>2017</v>
      </c>
      <c r="R16" s="416"/>
      <c r="S16" s="414">
        <v>2018</v>
      </c>
      <c r="T16" s="415"/>
      <c r="U16" s="416">
        <v>2019</v>
      </c>
      <c r="V16" s="415"/>
      <c r="W16" s="416">
        <v>2020</v>
      </c>
      <c r="X16" s="415"/>
      <c r="Y16" s="416">
        <v>2021</v>
      </c>
      <c r="Z16" s="415"/>
      <c r="AA16" s="416">
        <v>2022</v>
      </c>
      <c r="AB16" s="415"/>
      <c r="AC16" s="416">
        <v>2023</v>
      </c>
      <c r="AD16" s="415"/>
      <c r="AE16" s="416">
        <v>2024</v>
      </c>
      <c r="AF16" s="415"/>
    </row>
    <row r="17" spans="1:36" ht="30">
      <c r="A17" s="85"/>
      <c r="B17" s="267"/>
      <c r="C17" s="145" t="s">
        <v>8</v>
      </c>
      <c r="D17" s="151" t="s">
        <v>9</v>
      </c>
      <c r="E17" s="171" t="s">
        <v>8</v>
      </c>
      <c r="F17" s="171" t="s">
        <v>9</v>
      </c>
      <c r="G17" s="145" t="s">
        <v>8</v>
      </c>
      <c r="H17" s="151" t="s">
        <v>9</v>
      </c>
      <c r="I17" s="171" t="s">
        <v>8</v>
      </c>
      <c r="J17" s="171" t="s">
        <v>9</v>
      </c>
      <c r="K17" s="145" t="s">
        <v>8</v>
      </c>
      <c r="L17" s="151" t="s">
        <v>9</v>
      </c>
      <c r="M17" s="171" t="s">
        <v>8</v>
      </c>
      <c r="N17" s="171" t="s">
        <v>9</v>
      </c>
      <c r="O17" s="145" t="s">
        <v>8</v>
      </c>
      <c r="P17" s="151" t="s">
        <v>9</v>
      </c>
      <c r="Q17" s="171" t="s">
        <v>8</v>
      </c>
      <c r="R17" s="171" t="s">
        <v>9</v>
      </c>
      <c r="S17" s="145" t="s">
        <v>8</v>
      </c>
      <c r="T17" s="151" t="s">
        <v>9</v>
      </c>
      <c r="U17" s="171" t="s">
        <v>8</v>
      </c>
      <c r="V17" s="151" t="s">
        <v>9</v>
      </c>
      <c r="W17" s="171" t="s">
        <v>8</v>
      </c>
      <c r="X17" s="151" t="s">
        <v>9</v>
      </c>
      <c r="Y17" s="171" t="s">
        <v>8</v>
      </c>
      <c r="Z17" s="151" t="s">
        <v>9</v>
      </c>
      <c r="AA17" s="171" t="s">
        <v>8</v>
      </c>
      <c r="AB17" s="151" t="s">
        <v>9</v>
      </c>
      <c r="AC17" s="171" t="s">
        <v>8</v>
      </c>
      <c r="AD17" s="151" t="s">
        <v>9</v>
      </c>
      <c r="AE17" s="171" t="s">
        <v>8</v>
      </c>
      <c r="AF17" s="151" t="s">
        <v>9</v>
      </c>
    </row>
    <row r="18" spans="1:36" ht="14.45" customHeight="1">
      <c r="A18" s="420" t="s">
        <v>10</v>
      </c>
      <c r="B18" s="268" t="s">
        <v>164</v>
      </c>
      <c r="C18" s="152">
        <v>1208035</v>
      </c>
      <c r="D18" s="153">
        <f>SUM(D19:D21)</f>
        <v>100</v>
      </c>
      <c r="E18" s="154">
        <v>1220599</v>
      </c>
      <c r="F18" s="153">
        <f>SUM(F19:F21)</f>
        <v>100</v>
      </c>
      <c r="G18" s="152">
        <v>1238273</v>
      </c>
      <c r="H18" s="153">
        <f>SUM(H19:H21)</f>
        <v>100</v>
      </c>
      <c r="I18" s="154">
        <v>1219308</v>
      </c>
      <c r="J18" s="153">
        <f>SUM(J19:J21)</f>
        <v>100.00000000000001</v>
      </c>
      <c r="K18" s="152">
        <v>775148</v>
      </c>
      <c r="L18" s="153">
        <f>SUM(L19:L21)</f>
        <v>100</v>
      </c>
      <c r="M18" s="154">
        <v>928362</v>
      </c>
      <c r="N18" s="153">
        <f>SUM(N19:N21)</f>
        <v>100</v>
      </c>
      <c r="O18" s="152">
        <v>891573</v>
      </c>
      <c r="P18" s="153">
        <f>SUM(P19:P21)</f>
        <v>100.00000000000001</v>
      </c>
      <c r="Q18" s="154">
        <v>860281</v>
      </c>
      <c r="R18" s="153">
        <f>SUM(R19:R21)</f>
        <v>100</v>
      </c>
      <c r="S18" s="152">
        <v>793213</v>
      </c>
      <c r="T18" s="153">
        <f>SUM(T19:T21)</f>
        <v>100</v>
      </c>
      <c r="U18" s="154">
        <v>830165</v>
      </c>
      <c r="V18" s="153">
        <f>SUM(V19:V21)</f>
        <v>100</v>
      </c>
      <c r="W18" s="154">
        <v>709753</v>
      </c>
      <c r="X18" s="153">
        <f t="shared" ref="X18:AE18" si="0">SUM(X19:X21)</f>
        <v>100</v>
      </c>
      <c r="Y18" s="154">
        <f t="shared" si="0"/>
        <v>495483</v>
      </c>
      <c r="Z18" s="153">
        <f t="shared" si="0"/>
        <v>100</v>
      </c>
      <c r="AA18" s="154">
        <f t="shared" si="0"/>
        <v>664128</v>
      </c>
      <c r="AB18" s="153">
        <f t="shared" si="0"/>
        <v>100</v>
      </c>
      <c r="AC18" s="154">
        <f t="shared" si="0"/>
        <v>816747</v>
      </c>
      <c r="AD18" s="153">
        <f t="shared" si="0"/>
        <v>100</v>
      </c>
      <c r="AE18" s="154">
        <f t="shared" si="0"/>
        <v>780274</v>
      </c>
      <c r="AF18" s="153">
        <f t="shared" ref="AE18:AF18" si="1">SUM(AF19:AF21)</f>
        <v>100</v>
      </c>
    </row>
    <row r="19" spans="1:36">
      <c r="A19" s="421"/>
      <c r="B19" s="269" t="s">
        <v>60</v>
      </c>
      <c r="C19" s="155">
        <v>671913</v>
      </c>
      <c r="D19" s="156">
        <f>C19/C18*100</f>
        <v>55.620325570037288</v>
      </c>
      <c r="E19" s="173">
        <v>665160</v>
      </c>
      <c r="F19" s="174">
        <f>E19/E18*100</f>
        <v>54.494555541992085</v>
      </c>
      <c r="G19" s="155">
        <v>657322</v>
      </c>
      <c r="H19" s="156">
        <f>G19/G18*100</f>
        <v>53.083770703229419</v>
      </c>
      <c r="I19" s="173">
        <v>631635</v>
      </c>
      <c r="J19" s="174">
        <f>I19/I18*100</f>
        <v>51.802743851430492</v>
      </c>
      <c r="K19" s="155">
        <v>486268</v>
      </c>
      <c r="L19" s="156">
        <f>K19/K18*100</f>
        <v>62.732278222997415</v>
      </c>
      <c r="M19" s="173">
        <v>575966</v>
      </c>
      <c r="N19" s="174">
        <f>M19/M18*100</f>
        <v>62.041100346632028</v>
      </c>
      <c r="O19" s="155">
        <v>537069</v>
      </c>
      <c r="P19" s="156">
        <f>O19/O18*100</f>
        <v>60.238365226403225</v>
      </c>
      <c r="Q19" s="173">
        <v>506518</v>
      </c>
      <c r="R19" s="174">
        <f>Q19/Q18*100</f>
        <v>58.878203749705037</v>
      </c>
      <c r="S19" s="155">
        <v>461996</v>
      </c>
      <c r="T19" s="156">
        <f>S19/S18*100</f>
        <v>58.24362434806288</v>
      </c>
      <c r="U19" s="173">
        <v>481565</v>
      </c>
      <c r="V19" s="156">
        <f>U19/U18*100</f>
        <v>58.008347738100255</v>
      </c>
      <c r="W19" s="173">
        <v>374685</v>
      </c>
      <c r="X19" s="156">
        <f>W19/W18*100</f>
        <v>52.790900496369865</v>
      </c>
      <c r="Y19" s="173">
        <v>201100</v>
      </c>
      <c r="Z19" s="156">
        <f>Y19/Y18*100</f>
        <v>40.58665988540475</v>
      </c>
      <c r="AA19" s="173">
        <v>352082</v>
      </c>
      <c r="AB19" s="156">
        <f>AA19/AA18*100</f>
        <v>53.014177989785104</v>
      </c>
      <c r="AC19" s="173">
        <v>427180</v>
      </c>
      <c r="AD19" s="156">
        <f>AC19/AC18*100</f>
        <v>52.302610233034216</v>
      </c>
      <c r="AE19" s="173">
        <v>377517</v>
      </c>
      <c r="AF19" s="156">
        <f>AE19/AE18*100</f>
        <v>48.382619438812519</v>
      </c>
    </row>
    <row r="20" spans="1:36" ht="30">
      <c r="A20" s="421"/>
      <c r="B20" s="269" t="s">
        <v>61</v>
      </c>
      <c r="C20" s="155">
        <v>536122</v>
      </c>
      <c r="D20" s="156">
        <f>C20/C18*100</f>
        <v>44.379674429962705</v>
      </c>
      <c r="E20" s="173">
        <v>544343</v>
      </c>
      <c r="F20" s="174">
        <f>E20/E18*100</f>
        <v>44.596382595758314</v>
      </c>
      <c r="G20" s="155">
        <v>530635</v>
      </c>
      <c r="H20" s="156">
        <f>G20/G18*100</f>
        <v>42.852828092028176</v>
      </c>
      <c r="I20" s="173">
        <v>508679</v>
      </c>
      <c r="J20" s="174">
        <f>I20/I18*100</f>
        <v>41.718663372995174</v>
      </c>
      <c r="K20" s="155">
        <v>181628</v>
      </c>
      <c r="L20" s="156">
        <f>K20/K18*100</f>
        <v>23.431396326894994</v>
      </c>
      <c r="M20" s="173">
        <v>230532</v>
      </c>
      <c r="N20" s="174">
        <f>M20/M18*100</f>
        <v>24.832123675893673</v>
      </c>
      <c r="O20" s="155">
        <v>214857</v>
      </c>
      <c r="P20" s="156">
        <f>O20/O18*100</f>
        <v>24.098643633219041</v>
      </c>
      <c r="Q20" s="173">
        <v>193169</v>
      </c>
      <c r="R20" s="174">
        <f>Q20/Q18*100</f>
        <v>22.454174856820039</v>
      </c>
      <c r="S20" s="155">
        <v>160578</v>
      </c>
      <c r="T20" s="156">
        <f>S20/S18*100</f>
        <v>20.243994992517774</v>
      </c>
      <c r="U20" s="173">
        <v>155904</v>
      </c>
      <c r="V20" s="156">
        <f>U20/U18*100</f>
        <v>18.779881107972514</v>
      </c>
      <c r="W20" s="173">
        <v>112674</v>
      </c>
      <c r="X20" s="156">
        <f>W20/W18*100</f>
        <v>15.875100210918447</v>
      </c>
      <c r="Y20" s="173">
        <v>53748</v>
      </c>
      <c r="Z20" s="156">
        <f>Y20/Y18*100</f>
        <v>10.847597193041942</v>
      </c>
      <c r="AA20" s="173">
        <v>67553</v>
      </c>
      <c r="AB20" s="156">
        <f>AA20/AA18*100</f>
        <v>10.171683771803027</v>
      </c>
      <c r="AC20" s="173">
        <v>118174</v>
      </c>
      <c r="AD20" s="156">
        <f>AC20/AC18*100</f>
        <v>14.468862450673219</v>
      </c>
      <c r="AE20" s="173">
        <v>104016</v>
      </c>
      <c r="AF20" s="156">
        <f>AE20/AE18*100</f>
        <v>13.330701779118618</v>
      </c>
    </row>
    <row r="21" spans="1:36" ht="30">
      <c r="A21" s="421"/>
      <c r="B21" s="269" t="s">
        <v>62</v>
      </c>
      <c r="C21" s="176">
        <v>0</v>
      </c>
      <c r="D21" s="158">
        <f>C21/C18*100</f>
        <v>0</v>
      </c>
      <c r="E21" s="173">
        <v>11096</v>
      </c>
      <c r="F21" s="174">
        <f>E21/E18*100</f>
        <v>0.90906186224960039</v>
      </c>
      <c r="G21" s="155">
        <v>50316</v>
      </c>
      <c r="H21" s="156">
        <f>G21/G18*100</f>
        <v>4.0634012047424122</v>
      </c>
      <c r="I21" s="173">
        <v>78994</v>
      </c>
      <c r="J21" s="174">
        <f>I21/I18*100</f>
        <v>6.4785927755743415</v>
      </c>
      <c r="K21" s="155">
        <v>107252</v>
      </c>
      <c r="L21" s="156">
        <f>K21/K18*100</f>
        <v>13.836325450107593</v>
      </c>
      <c r="M21" s="173">
        <v>121864</v>
      </c>
      <c r="N21" s="174">
        <f>M21/M18*100</f>
        <v>13.126775977474303</v>
      </c>
      <c r="O21" s="155">
        <v>139647</v>
      </c>
      <c r="P21" s="156">
        <f>O21/O18*100</f>
        <v>15.662991140377736</v>
      </c>
      <c r="Q21" s="173">
        <v>160594</v>
      </c>
      <c r="R21" s="174">
        <f>Q21/Q18*100</f>
        <v>18.667621393474924</v>
      </c>
      <c r="S21" s="155">
        <v>170639</v>
      </c>
      <c r="T21" s="156">
        <f>S21/S18*100</f>
        <v>21.51238065941935</v>
      </c>
      <c r="U21" s="173">
        <v>192696</v>
      </c>
      <c r="V21" s="156">
        <f>U21/U18*100</f>
        <v>23.211771153927234</v>
      </c>
      <c r="W21" s="173">
        <v>222394</v>
      </c>
      <c r="X21" s="156">
        <f>W21/W18*100</f>
        <v>31.333999292711688</v>
      </c>
      <c r="Y21" s="173">
        <v>240635</v>
      </c>
      <c r="Z21" s="156">
        <f>Y21/Y18*100</f>
        <v>48.565742921553309</v>
      </c>
      <c r="AA21" s="173">
        <v>244493</v>
      </c>
      <c r="AB21" s="156">
        <f>AA21/AA18*100</f>
        <v>36.814138238411871</v>
      </c>
      <c r="AC21" s="173">
        <v>271393</v>
      </c>
      <c r="AD21" s="156">
        <f>AC21/AC18*100</f>
        <v>33.228527316292563</v>
      </c>
      <c r="AE21" s="173">
        <v>298741</v>
      </c>
      <c r="AF21" s="156">
        <f>AE21/AE18*100</f>
        <v>38.286678782068861</v>
      </c>
    </row>
    <row r="22" spans="1:36" ht="30">
      <c r="A22" s="422"/>
      <c r="B22" s="101" t="s">
        <v>63</v>
      </c>
      <c r="C22" s="160">
        <v>4.4000000000000004</v>
      </c>
      <c r="D22" s="156"/>
      <c r="E22" s="160">
        <v>4.4000000000000004</v>
      </c>
      <c r="F22" s="156"/>
      <c r="G22" s="160">
        <v>4.4000000000000004</v>
      </c>
      <c r="H22" s="156"/>
      <c r="I22" s="160">
        <v>4.4000000000000004</v>
      </c>
      <c r="J22" s="156"/>
      <c r="K22" s="160">
        <v>2.7</v>
      </c>
      <c r="L22" s="156"/>
      <c r="M22" s="175">
        <v>3.3</v>
      </c>
      <c r="N22" s="156"/>
      <c r="O22" s="160">
        <v>3.1</v>
      </c>
      <c r="P22" s="161"/>
      <c r="Q22" s="175">
        <v>3</v>
      </c>
      <c r="R22" s="161"/>
      <c r="S22" s="160">
        <v>2.7</v>
      </c>
      <c r="T22" s="161"/>
      <c r="U22" s="175">
        <v>2.9</v>
      </c>
      <c r="V22" s="161"/>
      <c r="W22" s="175">
        <f>W18/'E4.2'!W43</f>
        <v>2.437673444154417</v>
      </c>
      <c r="X22" s="161"/>
      <c r="Y22" s="160">
        <f>Y18/N60</f>
        <v>1.6989250630046804</v>
      </c>
      <c r="Z22" s="161"/>
      <c r="AA22" s="160">
        <f>AA18/O60</f>
        <v>2.2427134303862868</v>
      </c>
      <c r="AB22" s="161"/>
      <c r="AC22" s="160">
        <f>AC18/P60</f>
        <v>2.8851856169392014</v>
      </c>
      <c r="AD22" s="161"/>
      <c r="AE22" s="160">
        <f>AE18/R60</f>
        <v>2.6015030073483323</v>
      </c>
      <c r="AF22" s="161"/>
    </row>
    <row r="23" spans="1:36" ht="14.45" customHeight="1">
      <c r="A23" s="420" t="s">
        <v>167</v>
      </c>
      <c r="B23" s="268" t="s">
        <v>164</v>
      </c>
      <c r="C23" s="152">
        <v>1171219</v>
      </c>
      <c r="D23" s="153">
        <f>SUM(D24:D26)</f>
        <v>99.999999999999986</v>
      </c>
      <c r="E23" s="154">
        <v>1133607</v>
      </c>
      <c r="F23" s="153">
        <f>SUM(F24:F26)</f>
        <v>100</v>
      </c>
      <c r="G23" s="152">
        <v>1068411</v>
      </c>
      <c r="H23" s="153">
        <f>SUM(H24:H26)</f>
        <v>100</v>
      </c>
      <c r="I23" s="154">
        <v>1006662</v>
      </c>
      <c r="J23" s="153">
        <f>SUM(J24:J26)</f>
        <v>100</v>
      </c>
      <c r="K23" s="152">
        <v>976580</v>
      </c>
      <c r="L23" s="153">
        <f>SUM(L24:L26)</f>
        <v>100</v>
      </c>
      <c r="M23" s="154">
        <v>895782</v>
      </c>
      <c r="N23" s="153">
        <f>SUM(N24:N26)</f>
        <v>99.999999999999986</v>
      </c>
      <c r="O23" s="152">
        <v>901970</v>
      </c>
      <c r="P23" s="153">
        <f>SUM(P24:P26)</f>
        <v>100</v>
      </c>
      <c r="Q23" s="154">
        <v>698633</v>
      </c>
      <c r="R23" s="153">
        <f>SUM(R24:R26)</f>
        <v>100</v>
      </c>
      <c r="S23" s="152">
        <v>743378</v>
      </c>
      <c r="T23" s="153">
        <f>SUM(T24:T26)</f>
        <v>100</v>
      </c>
      <c r="U23" s="154">
        <f>SUM(U24:U26)</f>
        <v>748029</v>
      </c>
      <c r="V23" s="153">
        <f>SUM(V24:V26)</f>
        <v>100</v>
      </c>
      <c r="W23" s="154">
        <v>560889</v>
      </c>
      <c r="X23" s="153">
        <f t="shared" ref="X23:AE23" si="2">SUM(X24:X26)</f>
        <v>100</v>
      </c>
      <c r="Y23" s="154">
        <f t="shared" si="2"/>
        <v>425538</v>
      </c>
      <c r="Z23" s="153">
        <f t="shared" si="2"/>
        <v>99.999999999999986</v>
      </c>
      <c r="AA23" s="154">
        <f t="shared" si="2"/>
        <v>609145</v>
      </c>
      <c r="AB23" s="153">
        <f t="shared" si="2"/>
        <v>100</v>
      </c>
      <c r="AC23" s="154">
        <f t="shared" si="2"/>
        <v>700107</v>
      </c>
      <c r="AD23" s="153">
        <f t="shared" si="2"/>
        <v>100.00000000000001</v>
      </c>
      <c r="AE23" s="154">
        <f t="shared" si="2"/>
        <v>767275</v>
      </c>
      <c r="AF23" s="153">
        <f t="shared" ref="AE23:AF23" si="3">SUM(AF24:AF26)</f>
        <v>100</v>
      </c>
    </row>
    <row r="24" spans="1:36">
      <c r="A24" s="421"/>
      <c r="B24" s="269" t="s">
        <v>60</v>
      </c>
      <c r="C24" s="155">
        <v>659582</v>
      </c>
      <c r="D24" s="156">
        <f>C24/C23*100</f>
        <v>56.315855531715243</v>
      </c>
      <c r="E24" s="173">
        <v>640995</v>
      </c>
      <c r="F24" s="174">
        <f>E24/E23*100</f>
        <v>56.544728464097346</v>
      </c>
      <c r="G24" s="155">
        <v>596285</v>
      </c>
      <c r="H24" s="156">
        <f>G24/G23*100</f>
        <v>55.810451221486865</v>
      </c>
      <c r="I24" s="173">
        <v>541917</v>
      </c>
      <c r="J24" s="174">
        <f>I24/I23*100</f>
        <v>53.833064126787342</v>
      </c>
      <c r="K24" s="155">
        <v>532125</v>
      </c>
      <c r="L24" s="156">
        <f>K24/K23*100</f>
        <v>54.488623563865737</v>
      </c>
      <c r="M24" s="173">
        <v>506593</v>
      </c>
      <c r="N24" s="174">
        <f>M24/M23*100</f>
        <v>56.553156906479472</v>
      </c>
      <c r="O24" s="155">
        <v>514772</v>
      </c>
      <c r="P24" s="156">
        <f>O24/O23*100</f>
        <v>57.071964699491119</v>
      </c>
      <c r="Q24" s="173">
        <v>439273</v>
      </c>
      <c r="R24" s="174">
        <f>Q24/Q23*100</f>
        <v>62.876073703933258</v>
      </c>
      <c r="S24" s="155">
        <v>485525</v>
      </c>
      <c r="T24" s="156">
        <f>S24/S23*100</f>
        <v>65.31333991589743</v>
      </c>
      <c r="U24" s="173">
        <v>491089</v>
      </c>
      <c r="V24" s="156">
        <f>U24/U23*100</f>
        <v>65.651064330393609</v>
      </c>
      <c r="W24" s="173">
        <v>351606</v>
      </c>
      <c r="X24" s="156">
        <f>W24/W23*100</f>
        <v>62.687269673678749</v>
      </c>
      <c r="Y24" s="173">
        <v>257869</v>
      </c>
      <c r="Z24" s="156">
        <f>Y24/Y23*100</f>
        <v>60.598348443617255</v>
      </c>
      <c r="AA24" s="173">
        <v>404147</v>
      </c>
      <c r="AB24" s="156">
        <f>AA24/AA23*100</f>
        <v>66.346600563084323</v>
      </c>
      <c r="AC24" s="173">
        <v>447037</v>
      </c>
      <c r="AD24" s="156">
        <f>AC24/AC23*100</f>
        <v>63.852668234998369</v>
      </c>
      <c r="AE24" s="173">
        <v>466372</v>
      </c>
      <c r="AF24" s="156">
        <f>AE24/AE23*100</f>
        <v>60.782900524583752</v>
      </c>
    </row>
    <row r="25" spans="1:36" ht="30">
      <c r="A25" s="421"/>
      <c r="B25" s="269" t="s">
        <v>61</v>
      </c>
      <c r="C25" s="155">
        <v>496996</v>
      </c>
      <c r="D25" s="156">
        <f>C25/C23*100</f>
        <v>42.434079365174235</v>
      </c>
      <c r="E25" s="173">
        <v>478399</v>
      </c>
      <c r="F25" s="174">
        <f>E25/E23*100</f>
        <v>42.201486052926626</v>
      </c>
      <c r="G25" s="155">
        <v>448194</v>
      </c>
      <c r="H25" s="156">
        <f>G25/G23*100</f>
        <v>41.949586816309456</v>
      </c>
      <c r="I25" s="173">
        <v>433218</v>
      </c>
      <c r="J25" s="174">
        <f>I25/I23*100</f>
        <v>43.035100162715985</v>
      </c>
      <c r="K25" s="155">
        <v>399423</v>
      </c>
      <c r="L25" s="156">
        <f>K25/K23*100</f>
        <v>40.900182268733744</v>
      </c>
      <c r="M25" s="173">
        <v>336760</v>
      </c>
      <c r="N25" s="174">
        <f>M25/M23*100</f>
        <v>37.593968175292645</v>
      </c>
      <c r="O25" s="155">
        <v>327759</v>
      </c>
      <c r="P25" s="156">
        <f>O25/O23*100</f>
        <v>36.338126545228775</v>
      </c>
      <c r="Q25" s="173">
        <v>196065</v>
      </c>
      <c r="R25" s="174">
        <f>Q25/Q23*100</f>
        <v>28.064090874607984</v>
      </c>
      <c r="S25" s="155">
        <v>192442</v>
      </c>
      <c r="T25" s="156">
        <f>S25/S23*100</f>
        <v>25.887502724051558</v>
      </c>
      <c r="U25" s="173">
        <v>183847</v>
      </c>
      <c r="V25" s="156">
        <f>U25/U23*100</f>
        <v>24.577523063945382</v>
      </c>
      <c r="W25" s="173">
        <v>117462</v>
      </c>
      <c r="X25" s="156">
        <f>W25/W23*100</f>
        <v>20.942111540786147</v>
      </c>
      <c r="Y25" s="173">
        <v>71111</v>
      </c>
      <c r="Z25" s="156">
        <f>Y25/Y23*100</f>
        <v>16.710846034901699</v>
      </c>
      <c r="AA25" s="173">
        <v>113200</v>
      </c>
      <c r="AB25" s="156">
        <f>AA25/AA23*100</f>
        <v>18.583424307841316</v>
      </c>
      <c r="AC25" s="173">
        <v>120082</v>
      </c>
      <c r="AD25" s="156">
        <f>AC25/AC23*100</f>
        <v>17.151949630556473</v>
      </c>
      <c r="AE25" s="173">
        <v>115348</v>
      </c>
      <c r="AF25" s="156">
        <f>AE25/AE23*100</f>
        <v>15.033462578606105</v>
      </c>
    </row>
    <row r="26" spans="1:36" ht="30">
      <c r="A26" s="421"/>
      <c r="B26" s="269" t="s">
        <v>62</v>
      </c>
      <c r="C26" s="155">
        <v>14641</v>
      </c>
      <c r="D26" s="156">
        <f>C26/C23*100</f>
        <v>1.2500651031105199</v>
      </c>
      <c r="E26" s="173">
        <v>14213</v>
      </c>
      <c r="F26" s="174">
        <f>E26/E23*100</f>
        <v>1.2537854829760224</v>
      </c>
      <c r="G26" s="155">
        <v>23932</v>
      </c>
      <c r="H26" s="156">
        <f>G26/G23*100</f>
        <v>2.2399619622036839</v>
      </c>
      <c r="I26" s="173">
        <v>31527</v>
      </c>
      <c r="J26" s="174">
        <f>I26/I23*100</f>
        <v>3.1318357104966714</v>
      </c>
      <c r="K26" s="155">
        <v>45032</v>
      </c>
      <c r="L26" s="156">
        <f>K26/K23*100</f>
        <v>4.6111941674005203</v>
      </c>
      <c r="M26" s="173">
        <v>52429</v>
      </c>
      <c r="N26" s="174">
        <f>M26/M23*100</f>
        <v>5.8528749182278723</v>
      </c>
      <c r="O26" s="155">
        <v>59439</v>
      </c>
      <c r="P26" s="156">
        <f>O26/O23*100</f>
        <v>6.589908755280109</v>
      </c>
      <c r="Q26" s="173">
        <v>63295</v>
      </c>
      <c r="R26" s="174">
        <f>Q26/Q23*100</f>
        <v>9.0598354214587626</v>
      </c>
      <c r="S26" s="155">
        <v>65411</v>
      </c>
      <c r="T26" s="156">
        <f>S26/S23*100</f>
        <v>8.7991573600510105</v>
      </c>
      <c r="U26" s="173">
        <v>73093</v>
      </c>
      <c r="V26" s="156">
        <f>U26/U23*100</f>
        <v>9.7714126056610109</v>
      </c>
      <c r="W26" s="173">
        <v>91821</v>
      </c>
      <c r="X26" s="156">
        <f>W26/W23*100</f>
        <v>16.370618785535108</v>
      </c>
      <c r="Y26" s="173">
        <v>96558</v>
      </c>
      <c r="Z26" s="156">
        <f>Y26/Y23*100</f>
        <v>22.690805521481042</v>
      </c>
      <c r="AA26" s="173">
        <v>91798</v>
      </c>
      <c r="AB26" s="156">
        <f>AA26/AA23*100</f>
        <v>15.06997512907436</v>
      </c>
      <c r="AC26" s="173">
        <v>132988</v>
      </c>
      <c r="AD26" s="156">
        <f>AC26/AC23*100</f>
        <v>18.995382134445162</v>
      </c>
      <c r="AE26" s="173">
        <v>185555</v>
      </c>
      <c r="AF26" s="156">
        <f>AE26/AE23*100</f>
        <v>24.183636896810139</v>
      </c>
    </row>
    <row r="27" spans="1:36" ht="30">
      <c r="A27" s="422"/>
      <c r="B27" s="101" t="s">
        <v>63</v>
      </c>
      <c r="C27" s="162">
        <v>8.1999999999999993</v>
      </c>
      <c r="D27" s="156"/>
      <c r="E27" s="162">
        <v>7.7</v>
      </c>
      <c r="F27" s="156"/>
      <c r="G27" s="162">
        <v>7.1</v>
      </c>
      <c r="H27" s="156"/>
      <c r="I27" s="162">
        <v>6.6</v>
      </c>
      <c r="J27" s="156"/>
      <c r="K27" s="162">
        <v>6.3</v>
      </c>
      <c r="L27" s="156"/>
      <c r="M27" s="162">
        <v>5.7</v>
      </c>
      <c r="N27" s="156"/>
      <c r="O27" s="162">
        <v>5.6</v>
      </c>
      <c r="P27" s="156"/>
      <c r="Q27" s="162">
        <v>4.3</v>
      </c>
      <c r="R27" s="156"/>
      <c r="S27" s="162">
        <v>4.5999999999999996</v>
      </c>
      <c r="T27" s="156"/>
      <c r="U27" s="162">
        <v>4.5999999999999996</v>
      </c>
      <c r="V27" s="156"/>
      <c r="W27" s="162">
        <f>W23/'E4.2'!W45</f>
        <v>3.4704182650662045</v>
      </c>
      <c r="X27" s="156"/>
      <c r="Y27" s="162">
        <f>Y23/N61</f>
        <v>2.6221323950778559</v>
      </c>
      <c r="Z27" s="156"/>
      <c r="AA27" s="162">
        <f>AA23/O61</f>
        <v>3.7012316273643662</v>
      </c>
      <c r="AB27" s="156"/>
      <c r="AC27" s="162">
        <f>AC23/P61</f>
        <v>4.3151753850705425</v>
      </c>
      <c r="AD27" s="156"/>
      <c r="AE27" s="162">
        <f>AE23/R61</f>
        <v>4.5936633758209648</v>
      </c>
      <c r="AF27" s="156"/>
      <c r="AG27" s="350"/>
      <c r="AH27" s="350"/>
      <c r="AI27" s="350"/>
      <c r="AJ27" s="350"/>
    </row>
    <row r="28" spans="1:36" ht="14.45" customHeight="1">
      <c r="A28" s="420" t="s">
        <v>12</v>
      </c>
      <c r="B28" s="268" t="s">
        <v>164</v>
      </c>
      <c r="C28" s="152">
        <v>2544487</v>
      </c>
      <c r="D28" s="153">
        <v>100</v>
      </c>
      <c r="E28" s="154">
        <v>2627672</v>
      </c>
      <c r="F28" s="153">
        <v>100</v>
      </c>
      <c r="G28" s="152">
        <v>2621910</v>
      </c>
      <c r="H28" s="153">
        <v>100</v>
      </c>
      <c r="I28" s="154">
        <v>2634829</v>
      </c>
      <c r="J28" s="153">
        <v>100</v>
      </c>
      <c r="K28" s="152">
        <v>2718778</v>
      </c>
      <c r="L28" s="153">
        <v>100</v>
      </c>
      <c r="M28" s="154">
        <v>2764137</v>
      </c>
      <c r="N28" s="153">
        <v>100</v>
      </c>
      <c r="O28" s="152">
        <v>2763530</v>
      </c>
      <c r="P28" s="153">
        <f>SUM(P29:P31)</f>
        <v>100</v>
      </c>
      <c r="Q28" s="154">
        <v>2758479</v>
      </c>
      <c r="R28" s="153">
        <f>SUM(R29:R31)</f>
        <v>100</v>
      </c>
      <c r="S28" s="152">
        <v>2580613</v>
      </c>
      <c r="T28" s="153">
        <f>SUM(T29:T31)</f>
        <v>100</v>
      </c>
      <c r="U28" s="154">
        <v>2581134</v>
      </c>
      <c r="V28" s="153">
        <f>SUM(V29:V31)</f>
        <v>100</v>
      </c>
      <c r="W28" s="154">
        <v>2135197</v>
      </c>
      <c r="X28" s="153">
        <f t="shared" ref="X28:AE28" si="4">SUM(X29:X31)</f>
        <v>100</v>
      </c>
      <c r="Y28" s="154">
        <f t="shared" si="4"/>
        <v>1758509</v>
      </c>
      <c r="Z28" s="153">
        <f t="shared" si="4"/>
        <v>100</v>
      </c>
      <c r="AA28" s="154">
        <f t="shared" si="4"/>
        <v>2339983</v>
      </c>
      <c r="AB28" s="153">
        <f t="shared" si="4"/>
        <v>100</v>
      </c>
      <c r="AC28" s="154">
        <f t="shared" si="4"/>
        <v>2394476</v>
      </c>
      <c r="AD28" s="153">
        <f t="shared" si="4"/>
        <v>100</v>
      </c>
      <c r="AE28" s="154">
        <f t="shared" si="4"/>
        <v>2461387</v>
      </c>
      <c r="AF28" s="153">
        <f t="shared" ref="AE28:AF28" si="5">SUM(AF29:AF31)</f>
        <v>100</v>
      </c>
    </row>
    <row r="29" spans="1:36">
      <c r="A29" s="421"/>
      <c r="B29" s="269" t="s">
        <v>60</v>
      </c>
      <c r="C29" s="176">
        <v>0</v>
      </c>
      <c r="D29" s="158">
        <v>0</v>
      </c>
      <c r="E29" s="177">
        <v>0</v>
      </c>
      <c r="F29" s="178">
        <v>0</v>
      </c>
      <c r="G29" s="176">
        <v>0</v>
      </c>
      <c r="H29" s="158">
        <v>0</v>
      </c>
      <c r="I29" s="177">
        <v>0</v>
      </c>
      <c r="J29" s="178">
        <v>0</v>
      </c>
      <c r="K29" s="176">
        <v>0</v>
      </c>
      <c r="L29" s="158">
        <v>0</v>
      </c>
      <c r="M29" s="177">
        <v>0</v>
      </c>
      <c r="N29" s="178">
        <v>0</v>
      </c>
      <c r="O29" s="155">
        <v>1413985</v>
      </c>
      <c r="P29" s="156">
        <f>O29/O28*100</f>
        <v>51.165900134972297</v>
      </c>
      <c r="Q29" s="173">
        <v>1342762</v>
      </c>
      <c r="R29" s="174">
        <f>Q29/Q28*100</f>
        <v>48.677622704396157</v>
      </c>
      <c r="S29" s="155">
        <v>1282538</v>
      </c>
      <c r="T29" s="156">
        <f>S29/S28*100</f>
        <v>49.698966873374658</v>
      </c>
      <c r="U29" s="173">
        <v>1272174</v>
      </c>
      <c r="V29" s="156">
        <f>U29/U28*100</f>
        <v>49.2874062330743</v>
      </c>
      <c r="W29" s="173">
        <v>983651</v>
      </c>
      <c r="X29" s="156">
        <f>W29/W28*100</f>
        <v>46.068395562564021</v>
      </c>
      <c r="Y29" s="173">
        <v>789427</v>
      </c>
      <c r="Z29" s="156">
        <f>Y29/Y28*100</f>
        <v>44.891837346297351</v>
      </c>
      <c r="AA29" s="173">
        <v>1185294</v>
      </c>
      <c r="AB29" s="156">
        <f>AA29/AA28*100</f>
        <v>50.653957742428048</v>
      </c>
      <c r="AC29" s="173">
        <v>1215107</v>
      </c>
      <c r="AD29" s="156">
        <f>AC29/AC28*100</f>
        <v>50.746259306837906</v>
      </c>
      <c r="AE29" s="173">
        <v>1255683</v>
      </c>
      <c r="AF29" s="156">
        <f>AE29/AE28*100</f>
        <v>51.015260907772728</v>
      </c>
    </row>
    <row r="30" spans="1:36" ht="30">
      <c r="A30" s="421"/>
      <c r="B30" s="269" t="s">
        <v>61</v>
      </c>
      <c r="C30" s="176">
        <v>0</v>
      </c>
      <c r="D30" s="158">
        <v>0</v>
      </c>
      <c r="E30" s="177">
        <v>0</v>
      </c>
      <c r="F30" s="178">
        <v>0</v>
      </c>
      <c r="G30" s="176">
        <v>0</v>
      </c>
      <c r="H30" s="158">
        <v>0</v>
      </c>
      <c r="I30" s="177">
        <v>0</v>
      </c>
      <c r="J30" s="178">
        <v>0</v>
      </c>
      <c r="K30" s="176">
        <v>0</v>
      </c>
      <c r="L30" s="158">
        <v>0</v>
      </c>
      <c r="M30" s="177">
        <v>0</v>
      </c>
      <c r="N30" s="178">
        <v>0</v>
      </c>
      <c r="O30" s="155">
        <v>1194807</v>
      </c>
      <c r="P30" s="156">
        <f>O30/O28*100</f>
        <v>43.2348119976986</v>
      </c>
      <c r="Q30" s="173">
        <v>1119953</v>
      </c>
      <c r="R30" s="174">
        <f>Q30/Q28*100</f>
        <v>40.600381587099264</v>
      </c>
      <c r="S30" s="155">
        <v>949521</v>
      </c>
      <c r="T30" s="156">
        <f>S30/S28*100</f>
        <v>36.79439730017635</v>
      </c>
      <c r="U30" s="173">
        <v>881731</v>
      </c>
      <c r="V30" s="156">
        <f>U30/U28*100</f>
        <v>34.160605377326398</v>
      </c>
      <c r="W30" s="173">
        <v>611800</v>
      </c>
      <c r="X30" s="156">
        <f>W30/W28*100</f>
        <v>28.653093836306436</v>
      </c>
      <c r="Y30" s="173">
        <v>370023</v>
      </c>
      <c r="Z30" s="156">
        <f>Y30/Y28*100</f>
        <v>21.041859893807764</v>
      </c>
      <c r="AA30" s="173">
        <v>538673</v>
      </c>
      <c r="AB30" s="156">
        <f>AA30/AA28*100</f>
        <v>23.020380917297263</v>
      </c>
      <c r="AC30" s="173">
        <v>511840</v>
      </c>
      <c r="AD30" s="156">
        <f>AC30/AC28*100</f>
        <v>21.375866786720767</v>
      </c>
      <c r="AE30" s="173">
        <v>501428</v>
      </c>
      <c r="AF30" s="156">
        <f>AE30/AE28*100</f>
        <v>20.371766000226703</v>
      </c>
    </row>
    <row r="31" spans="1:36" ht="30">
      <c r="A31" s="421"/>
      <c r="B31" s="269" t="s">
        <v>62</v>
      </c>
      <c r="C31" s="155">
        <v>40359</v>
      </c>
      <c r="D31" s="156">
        <f>C31/C28*100</f>
        <v>1.5861350441169475</v>
      </c>
      <c r="E31" s="173">
        <v>47633</v>
      </c>
      <c r="F31" s="174">
        <f>E31/E28*100</f>
        <v>1.8127452741438048</v>
      </c>
      <c r="G31" s="155">
        <v>61020</v>
      </c>
      <c r="H31" s="156">
        <f>G31/G28*100</f>
        <v>2.3273110060986073</v>
      </c>
      <c r="I31" s="173">
        <v>85006</v>
      </c>
      <c r="J31" s="174">
        <f>I31/I28*100</f>
        <v>3.226243524722098</v>
      </c>
      <c r="K31" s="155">
        <v>100055</v>
      </c>
      <c r="L31" s="156">
        <f>K31/K28*100</f>
        <v>3.6801460067721599</v>
      </c>
      <c r="M31" s="173">
        <v>113802</v>
      </c>
      <c r="N31" s="174">
        <f>M31/M28*100</f>
        <v>4.1170897100975825</v>
      </c>
      <c r="O31" s="155">
        <v>154738</v>
      </c>
      <c r="P31" s="156">
        <f>O31/O28*100</f>
        <v>5.599287867329104</v>
      </c>
      <c r="Q31" s="173">
        <v>295764</v>
      </c>
      <c r="R31" s="174">
        <f>Q31/Q28*100</f>
        <v>10.721995708504577</v>
      </c>
      <c r="S31" s="155">
        <v>348554</v>
      </c>
      <c r="T31" s="156">
        <f>S31/S28*100</f>
        <v>13.506635826448987</v>
      </c>
      <c r="U31" s="173">
        <v>427229</v>
      </c>
      <c r="V31" s="156">
        <f>U31/U28*100</f>
        <v>16.551988389599302</v>
      </c>
      <c r="W31" s="173">
        <v>539746</v>
      </c>
      <c r="X31" s="156">
        <f>W31/W28*100</f>
        <v>25.278510601129543</v>
      </c>
      <c r="Y31" s="173">
        <v>599059</v>
      </c>
      <c r="Z31" s="156">
        <f>Y31/Y28*100</f>
        <v>34.066302759894889</v>
      </c>
      <c r="AA31" s="173">
        <v>616016</v>
      </c>
      <c r="AB31" s="156">
        <f>AA31/AA28*100</f>
        <v>26.325661340274692</v>
      </c>
      <c r="AC31" s="173">
        <v>667529</v>
      </c>
      <c r="AD31" s="156">
        <f>AC31/AC28*100</f>
        <v>27.877873906441327</v>
      </c>
      <c r="AE31" s="173">
        <v>704276</v>
      </c>
      <c r="AF31" s="156">
        <f>AE31/AE28*100</f>
        <v>28.612973092000566</v>
      </c>
    </row>
    <row r="32" spans="1:36" ht="30">
      <c r="A32" s="422"/>
      <c r="B32" s="270" t="s">
        <v>63</v>
      </c>
      <c r="C32" s="164">
        <v>3.9</v>
      </c>
      <c r="D32" s="165"/>
      <c r="E32" s="164">
        <v>3.9</v>
      </c>
      <c r="F32" s="165"/>
      <c r="G32" s="164">
        <v>3.9</v>
      </c>
      <c r="H32" s="165"/>
      <c r="I32" s="164">
        <v>3.8</v>
      </c>
      <c r="J32" s="165"/>
      <c r="K32" s="164">
        <v>3.8</v>
      </c>
      <c r="L32" s="165"/>
      <c r="M32" s="164">
        <v>3.8</v>
      </c>
      <c r="N32" s="165"/>
      <c r="O32" s="164">
        <v>3.8</v>
      </c>
      <c r="P32" s="165"/>
      <c r="Q32" s="164">
        <v>3.7</v>
      </c>
      <c r="R32" s="165"/>
      <c r="S32" s="164">
        <v>3.5</v>
      </c>
      <c r="T32" s="165"/>
      <c r="U32" s="164">
        <v>3.4</v>
      </c>
      <c r="V32" s="165"/>
      <c r="W32" s="164">
        <f>W28/'E4.2'!W47</f>
        <v>2.8137384742906013</v>
      </c>
      <c r="X32" s="165"/>
      <c r="Y32" s="164">
        <f>Y28/N62</f>
        <v>2.3333974677094473</v>
      </c>
      <c r="Z32" s="165"/>
      <c r="AA32" s="164">
        <f>AA28/O62</f>
        <v>3.0484048519493649</v>
      </c>
      <c r="AB32" s="165"/>
      <c r="AC32" s="164">
        <f>AC28/P62</f>
        <v>3.0973678900174368</v>
      </c>
      <c r="AD32" s="165"/>
      <c r="AE32" s="164">
        <f>AE28/R62</f>
        <v>3.25571247359531</v>
      </c>
      <c r="AF32" s="165"/>
    </row>
    <row r="33" spans="1:32" ht="14.45" customHeight="1">
      <c r="A33" s="420" t="s">
        <v>13</v>
      </c>
      <c r="B33" s="268" t="s">
        <v>164</v>
      </c>
      <c r="C33" s="152">
        <f t="shared" ref="C33:X33" si="6">SUM(C34:C36)</f>
        <v>377444</v>
      </c>
      <c r="D33" s="153">
        <f t="shared" si="6"/>
        <v>100</v>
      </c>
      <c r="E33" s="152">
        <f t="shared" si="6"/>
        <v>405357</v>
      </c>
      <c r="F33" s="153">
        <f t="shared" si="6"/>
        <v>100</v>
      </c>
      <c r="G33" s="152">
        <f t="shared" si="6"/>
        <v>451937</v>
      </c>
      <c r="H33" s="153">
        <f t="shared" si="6"/>
        <v>100</v>
      </c>
      <c r="I33" s="152">
        <f t="shared" si="6"/>
        <v>456192</v>
      </c>
      <c r="J33" s="153">
        <f t="shared" si="6"/>
        <v>100</v>
      </c>
      <c r="K33" s="152">
        <f t="shared" si="6"/>
        <v>436712</v>
      </c>
      <c r="L33" s="153">
        <f t="shared" si="6"/>
        <v>100</v>
      </c>
      <c r="M33" s="152">
        <f t="shared" si="6"/>
        <v>449768</v>
      </c>
      <c r="N33" s="153">
        <f t="shared" si="6"/>
        <v>100</v>
      </c>
      <c r="O33" s="152">
        <f t="shared" si="6"/>
        <v>458968</v>
      </c>
      <c r="P33" s="153">
        <f t="shared" si="6"/>
        <v>100.00000000000001</v>
      </c>
      <c r="Q33" s="152">
        <f t="shared" si="6"/>
        <v>443049</v>
      </c>
      <c r="R33" s="153">
        <f t="shared" si="6"/>
        <v>99.999999999999986</v>
      </c>
      <c r="S33" s="152">
        <f t="shared" si="6"/>
        <v>447233</v>
      </c>
      <c r="T33" s="153">
        <f t="shared" si="6"/>
        <v>100.00000000000001</v>
      </c>
      <c r="U33" s="152">
        <f t="shared" si="6"/>
        <v>426454</v>
      </c>
      <c r="V33" s="153">
        <f t="shared" si="6"/>
        <v>100.00000000000001</v>
      </c>
      <c r="W33" s="152">
        <f t="shared" si="6"/>
        <v>361675</v>
      </c>
      <c r="X33" s="153">
        <f t="shared" si="6"/>
        <v>100</v>
      </c>
      <c r="Y33" s="152">
        <f>SUM(Y34:Y36)</f>
        <v>411369</v>
      </c>
      <c r="Z33" s="153">
        <f t="shared" ref="Z33:AB33" si="7">SUM(Z34:Z36)</f>
        <v>100.00000000000001</v>
      </c>
      <c r="AA33" s="152">
        <f>SUM(AA34:AA36)</f>
        <v>344709</v>
      </c>
      <c r="AB33" s="153">
        <f t="shared" si="7"/>
        <v>100</v>
      </c>
      <c r="AC33" s="152">
        <f>SUM(AC34:AC36)</f>
        <v>400438</v>
      </c>
      <c r="AD33" s="153">
        <f t="shared" ref="AD33:AF33" si="8">SUM(AD34:AD36)</f>
        <v>100</v>
      </c>
      <c r="AE33" s="152">
        <f>SUM(AE34:AE36)</f>
        <v>402333</v>
      </c>
      <c r="AF33" s="153">
        <f t="shared" si="8"/>
        <v>100</v>
      </c>
    </row>
    <row r="34" spans="1:32">
      <c r="A34" s="421"/>
      <c r="B34" s="269" t="s">
        <v>60</v>
      </c>
      <c r="C34" s="155">
        <v>236428</v>
      </c>
      <c r="D34" s="156">
        <f>C34/C33*100</f>
        <v>62.639225951399411</v>
      </c>
      <c r="E34" s="173">
        <v>241500</v>
      </c>
      <c r="F34" s="156">
        <f>E34/E33*100</f>
        <v>59.577113507352777</v>
      </c>
      <c r="G34" s="155">
        <v>261458</v>
      </c>
      <c r="H34" s="156">
        <f>G34/G33*100</f>
        <v>57.852753813031462</v>
      </c>
      <c r="I34" s="173">
        <v>261035</v>
      </c>
      <c r="J34" s="156">
        <f>I34/I33*100</f>
        <v>57.220424733445562</v>
      </c>
      <c r="K34" s="155">
        <v>237599</v>
      </c>
      <c r="L34" s="156">
        <f>K34/K33*100</f>
        <v>54.40633644140761</v>
      </c>
      <c r="M34" s="173">
        <v>241741</v>
      </c>
      <c r="N34" s="156">
        <f>M34/M33*100</f>
        <v>53.747932267302254</v>
      </c>
      <c r="O34" s="155">
        <v>248508</v>
      </c>
      <c r="P34" s="156">
        <f>O34/O33*100</f>
        <v>54.144951282006595</v>
      </c>
      <c r="Q34" s="173">
        <v>219721</v>
      </c>
      <c r="R34" s="156">
        <f>Q34/Q33*100</f>
        <v>49.592934415832104</v>
      </c>
      <c r="S34" s="155">
        <v>233062</v>
      </c>
      <c r="T34" s="156">
        <f>S34/S33*100</f>
        <v>52.111986369521034</v>
      </c>
      <c r="U34" s="173">
        <v>211853</v>
      </c>
      <c r="V34" s="156">
        <f>U34/U33*100</f>
        <v>49.677808157503506</v>
      </c>
      <c r="W34" s="173">
        <v>177481</v>
      </c>
      <c r="X34" s="156">
        <f>W34/W33*100</f>
        <v>49.071956867353286</v>
      </c>
      <c r="Y34" s="173">
        <v>225174</v>
      </c>
      <c r="Z34" s="156">
        <f>Y34/Y33*100</f>
        <v>54.737717231974216</v>
      </c>
      <c r="AA34" s="173">
        <v>158910</v>
      </c>
      <c r="AB34" s="156">
        <f>AA34/AA33*100</f>
        <v>46.09975370529925</v>
      </c>
      <c r="AC34" s="173">
        <v>217901</v>
      </c>
      <c r="AD34" s="156">
        <f>AC34/AC33*100</f>
        <v>54.415664846992541</v>
      </c>
      <c r="AE34" s="173">
        <v>224716</v>
      </c>
      <c r="AF34" s="156">
        <f>AE34/AE33*100</f>
        <v>55.85323600102403</v>
      </c>
    </row>
    <row r="35" spans="1:32" ht="30">
      <c r="A35" s="421"/>
      <c r="B35" s="269" t="s">
        <v>61</v>
      </c>
      <c r="C35" s="155">
        <v>139704</v>
      </c>
      <c r="D35" s="156">
        <f>C35/C33*100</f>
        <v>37.013172815040114</v>
      </c>
      <c r="E35" s="173">
        <v>156794</v>
      </c>
      <c r="F35" s="156">
        <f>E35/E33*100</f>
        <v>38.680471781664068</v>
      </c>
      <c r="G35" s="155">
        <v>167634</v>
      </c>
      <c r="H35" s="156">
        <f>G35/G33*100</f>
        <v>37.09233809137114</v>
      </c>
      <c r="I35" s="173">
        <v>163682</v>
      </c>
      <c r="J35" s="156">
        <f>I35/I33*100</f>
        <v>35.880068041526378</v>
      </c>
      <c r="K35" s="155">
        <v>160704</v>
      </c>
      <c r="L35" s="156">
        <f>K35/K33*100</f>
        <v>36.79862243309092</v>
      </c>
      <c r="M35" s="173">
        <v>164585</v>
      </c>
      <c r="N35" s="156">
        <f>M35/M33*100</f>
        <v>36.593310328880669</v>
      </c>
      <c r="O35" s="155">
        <v>155597</v>
      </c>
      <c r="P35" s="156">
        <f>O35/O33*100</f>
        <v>33.901492043018251</v>
      </c>
      <c r="Q35" s="173">
        <v>166565</v>
      </c>
      <c r="R35" s="156">
        <f>Q35/Q33*100</f>
        <v>37.595164417479779</v>
      </c>
      <c r="S35" s="155">
        <v>155609</v>
      </c>
      <c r="T35" s="156">
        <f>S35/S33*100</f>
        <v>34.793720499158162</v>
      </c>
      <c r="U35" s="173">
        <v>152500</v>
      </c>
      <c r="V35" s="156">
        <f>U35/U33*100</f>
        <v>35.76001163079723</v>
      </c>
      <c r="W35" s="173">
        <v>109786</v>
      </c>
      <c r="X35" s="156">
        <f>W35/W33*100</f>
        <v>30.354876615746178</v>
      </c>
      <c r="Y35" s="173">
        <v>105172</v>
      </c>
      <c r="Z35" s="156">
        <f>Y35/Y33*100</f>
        <v>25.5663406819668</v>
      </c>
      <c r="AA35" s="173">
        <v>104657</v>
      </c>
      <c r="AB35" s="156">
        <f>AA35/AA33*100</f>
        <v>30.360971137974353</v>
      </c>
      <c r="AC35" s="173">
        <v>94346</v>
      </c>
      <c r="AD35" s="156">
        <f>AC35/AC33*100</f>
        <v>23.560701032369554</v>
      </c>
      <c r="AE35" s="173">
        <v>84937</v>
      </c>
      <c r="AF35" s="156">
        <f>AE35/AE33*100</f>
        <v>21.11111939612212</v>
      </c>
    </row>
    <row r="36" spans="1:32" ht="30">
      <c r="A36" s="421"/>
      <c r="B36" s="269" t="s">
        <v>62</v>
      </c>
      <c r="C36" s="155">
        <v>1312</v>
      </c>
      <c r="D36" s="156">
        <f>C36/C33*100</f>
        <v>0.34760123356047518</v>
      </c>
      <c r="E36" s="173">
        <v>7063</v>
      </c>
      <c r="F36" s="156">
        <f>E36/E33*100</f>
        <v>1.7424147109831583</v>
      </c>
      <c r="G36" s="155">
        <v>22845</v>
      </c>
      <c r="H36" s="156">
        <f>G36/G33*100</f>
        <v>5.0549080955973951</v>
      </c>
      <c r="I36" s="173">
        <v>31475</v>
      </c>
      <c r="J36" s="156">
        <f>I36/I33*100</f>
        <v>6.8995072250280582</v>
      </c>
      <c r="K36" s="155">
        <v>38409</v>
      </c>
      <c r="L36" s="156">
        <f>K36/K33*100</f>
        <v>8.7950411255014753</v>
      </c>
      <c r="M36" s="173">
        <v>43442</v>
      </c>
      <c r="N36" s="156">
        <f>M36/M33*100</f>
        <v>9.6587574038170789</v>
      </c>
      <c r="O36" s="155">
        <v>54863</v>
      </c>
      <c r="P36" s="156">
        <f>O36/O33*100</f>
        <v>11.953556674975161</v>
      </c>
      <c r="Q36" s="173">
        <v>56763</v>
      </c>
      <c r="R36" s="156">
        <f>Q36/Q33*100</f>
        <v>12.811901166688108</v>
      </c>
      <c r="S36" s="155">
        <v>58562</v>
      </c>
      <c r="T36" s="156">
        <f>S36/S33*100</f>
        <v>13.094293131320811</v>
      </c>
      <c r="U36" s="173">
        <v>62101</v>
      </c>
      <c r="V36" s="156">
        <f>U36/U33*100</f>
        <v>14.562180211699269</v>
      </c>
      <c r="W36" s="173">
        <v>74408</v>
      </c>
      <c r="X36" s="156">
        <f>W36/W33*100</f>
        <v>20.573166516900532</v>
      </c>
      <c r="Y36" s="173">
        <v>81023</v>
      </c>
      <c r="Z36" s="156">
        <f>Y36/Y33*100</f>
        <v>19.695942086058988</v>
      </c>
      <c r="AA36" s="173">
        <v>81142</v>
      </c>
      <c r="AB36" s="156">
        <f>AA36/AA33*100</f>
        <v>23.539275156726397</v>
      </c>
      <c r="AC36" s="173">
        <v>88191</v>
      </c>
      <c r="AD36" s="156">
        <f>AC36/AC33*100</f>
        <v>22.023634120637901</v>
      </c>
      <c r="AE36" s="173">
        <v>92680</v>
      </c>
      <c r="AF36" s="156">
        <f>AE36/AE33*100</f>
        <v>23.035644602853857</v>
      </c>
    </row>
    <row r="37" spans="1:32" ht="30">
      <c r="A37" s="422"/>
      <c r="B37" s="270" t="s">
        <v>63</v>
      </c>
      <c r="C37" s="166">
        <v>3.7</v>
      </c>
      <c r="D37" s="165"/>
      <c r="E37" s="166">
        <v>3.7</v>
      </c>
      <c r="F37" s="165"/>
      <c r="G37" s="166">
        <v>3.8</v>
      </c>
      <c r="H37" s="165"/>
      <c r="I37" s="166">
        <v>3.6</v>
      </c>
      <c r="J37" s="165"/>
      <c r="K37" s="166">
        <v>3.4</v>
      </c>
      <c r="L37" s="165"/>
      <c r="M37" s="166">
        <v>3.4</v>
      </c>
      <c r="N37" s="165"/>
      <c r="O37" s="166">
        <v>3.5</v>
      </c>
      <c r="P37" s="165"/>
      <c r="Q37" s="166">
        <v>3.5</v>
      </c>
      <c r="R37" s="165"/>
      <c r="S37" s="166">
        <v>3.4</v>
      </c>
      <c r="T37" s="165"/>
      <c r="U37" s="166">
        <v>3.3</v>
      </c>
      <c r="V37" s="165"/>
      <c r="W37" s="166">
        <f>W33/'E4.2'!W49</f>
        <v>2.5742725771552215</v>
      </c>
      <c r="X37" s="165"/>
      <c r="Y37" s="166">
        <f>Y33/N63</f>
        <v>2.9204725359762027</v>
      </c>
      <c r="Z37" s="165"/>
      <c r="AA37" s="166">
        <f>AA33/O63</f>
        <v>2.3991773270786063</v>
      </c>
      <c r="AB37" s="165"/>
      <c r="AC37" s="166">
        <f>AC33/P63</f>
        <v>2.9845569054184988</v>
      </c>
      <c r="AD37" s="165"/>
      <c r="AE37" s="166">
        <f>AE33/R63</f>
        <v>3.0308483871453755</v>
      </c>
      <c r="AF37" s="165"/>
    </row>
    <row r="40" spans="1:32">
      <c r="A40" s="403" t="s">
        <v>14</v>
      </c>
      <c r="B40" s="403"/>
      <c r="C40" s="403"/>
      <c r="D40" s="403"/>
      <c r="E40" s="403"/>
      <c r="F40" s="403"/>
      <c r="G40" s="403"/>
      <c r="H40" s="403"/>
      <c r="I40" s="403"/>
      <c r="J40" s="403"/>
      <c r="K40" s="403"/>
      <c r="L40" s="403"/>
      <c r="M40" s="403"/>
      <c r="N40" s="403"/>
      <c r="O40" s="403"/>
      <c r="P40" s="403"/>
      <c r="Q40" s="403"/>
      <c r="R40" s="403"/>
      <c r="S40" s="403"/>
      <c r="T40" s="403"/>
      <c r="U40" s="403"/>
      <c r="V40" s="403"/>
      <c r="W40" s="403"/>
      <c r="X40" s="403"/>
      <c r="Y40" s="403"/>
      <c r="Z40" s="403"/>
      <c r="AA40" s="403"/>
      <c r="AB40" s="403"/>
    </row>
    <row r="41" spans="1:32" ht="15" customHeight="1">
      <c r="A41" s="381" t="s">
        <v>178</v>
      </c>
      <c r="B41" s="381"/>
      <c r="C41" s="381"/>
      <c r="D41" s="381"/>
      <c r="E41" s="381"/>
      <c r="F41" s="381"/>
      <c r="G41" s="381"/>
      <c r="H41" s="381"/>
      <c r="I41" s="381"/>
      <c r="J41" s="381"/>
      <c r="K41" s="381"/>
      <c r="L41" s="381"/>
      <c r="M41" s="381"/>
      <c r="N41" s="381"/>
      <c r="O41" s="381"/>
      <c r="P41" s="381"/>
      <c r="Q41" s="381"/>
      <c r="R41" s="381"/>
      <c r="S41" s="381"/>
      <c r="T41" s="381"/>
      <c r="U41" s="381"/>
      <c r="V41" s="381"/>
      <c r="W41" s="381"/>
      <c r="X41" s="381"/>
      <c r="Y41" s="381"/>
      <c r="Z41" s="381"/>
      <c r="AA41" s="381"/>
      <c r="AB41" s="381"/>
    </row>
    <row r="42" spans="1:32">
      <c r="A42" s="381"/>
      <c r="B42" s="381"/>
      <c r="C42" s="381"/>
      <c r="D42" s="381"/>
      <c r="E42" s="381"/>
      <c r="F42" s="381"/>
      <c r="G42" s="381"/>
      <c r="H42" s="381"/>
      <c r="I42" s="381"/>
      <c r="J42" s="381"/>
      <c r="K42" s="381"/>
      <c r="L42" s="381"/>
      <c r="M42" s="381"/>
      <c r="N42" s="381"/>
      <c r="O42" s="381"/>
      <c r="P42" s="381"/>
      <c r="Q42" s="381"/>
      <c r="R42" s="381"/>
      <c r="S42" s="381"/>
      <c r="T42" s="381"/>
      <c r="U42" s="381"/>
      <c r="V42" s="381"/>
      <c r="W42" s="381"/>
      <c r="X42" s="381"/>
      <c r="Y42" s="381"/>
      <c r="Z42" s="381"/>
      <c r="AA42" s="381"/>
      <c r="AB42" s="381"/>
    </row>
    <row r="43" spans="1:32">
      <c r="A43" s="381"/>
      <c r="B43" s="381"/>
      <c r="C43" s="381"/>
      <c r="D43" s="381"/>
      <c r="E43" s="381"/>
      <c r="F43" s="381"/>
      <c r="G43" s="381"/>
      <c r="H43" s="381"/>
      <c r="I43" s="381"/>
      <c r="J43" s="381"/>
      <c r="K43" s="381"/>
      <c r="L43" s="381"/>
      <c r="M43" s="381"/>
      <c r="N43" s="381"/>
      <c r="O43" s="381"/>
      <c r="P43" s="381"/>
      <c r="Q43" s="381"/>
      <c r="R43" s="381"/>
      <c r="S43" s="381"/>
      <c r="T43" s="381"/>
      <c r="U43" s="381"/>
      <c r="V43" s="381"/>
      <c r="W43" s="381"/>
      <c r="X43" s="381"/>
      <c r="Y43" s="381"/>
      <c r="Z43" s="381"/>
      <c r="AA43" s="381"/>
      <c r="AB43" s="381"/>
    </row>
    <row r="44" spans="1:32">
      <c r="A44" s="381"/>
      <c r="B44" s="381"/>
      <c r="C44" s="381"/>
      <c r="D44" s="381"/>
      <c r="E44" s="381"/>
      <c r="F44" s="381"/>
      <c r="G44" s="381"/>
      <c r="H44" s="381"/>
      <c r="I44" s="381"/>
      <c r="J44" s="381"/>
      <c r="K44" s="381"/>
      <c r="L44" s="381"/>
      <c r="M44" s="381"/>
      <c r="N44" s="381"/>
      <c r="O44" s="381"/>
      <c r="P44" s="381"/>
      <c r="Q44" s="381"/>
      <c r="R44" s="381"/>
      <c r="S44" s="381"/>
      <c r="T44" s="381"/>
      <c r="U44" s="381"/>
      <c r="V44" s="381"/>
      <c r="W44" s="381"/>
      <c r="X44" s="381"/>
      <c r="Y44" s="381"/>
      <c r="Z44" s="381"/>
      <c r="AA44" s="381"/>
      <c r="AB44" s="381"/>
    </row>
    <row r="45" spans="1:32">
      <c r="A45" s="381"/>
      <c r="B45" s="381"/>
      <c r="C45" s="381"/>
      <c r="D45" s="381"/>
      <c r="E45" s="381"/>
      <c r="F45" s="381"/>
      <c r="G45" s="381"/>
      <c r="H45" s="381"/>
      <c r="I45" s="381"/>
      <c r="J45" s="381"/>
      <c r="K45" s="381"/>
      <c r="L45" s="381"/>
      <c r="M45" s="381"/>
      <c r="N45" s="381"/>
      <c r="O45" s="381"/>
      <c r="P45" s="381"/>
      <c r="Q45" s="381"/>
      <c r="R45" s="381"/>
      <c r="S45" s="381"/>
      <c r="T45" s="381"/>
      <c r="U45" s="381"/>
      <c r="V45" s="381"/>
      <c r="W45" s="381"/>
      <c r="X45" s="381"/>
      <c r="Y45" s="381"/>
      <c r="Z45" s="381"/>
      <c r="AA45" s="381"/>
      <c r="AB45" s="381"/>
    </row>
    <row r="46" spans="1:32">
      <c r="A46" s="381"/>
      <c r="B46" s="381"/>
      <c r="C46" s="381"/>
      <c r="D46" s="381"/>
      <c r="E46" s="381"/>
      <c r="F46" s="381"/>
      <c r="G46" s="381"/>
      <c r="H46" s="381"/>
      <c r="I46" s="381"/>
      <c r="J46" s="381"/>
      <c r="K46" s="381"/>
      <c r="L46" s="381"/>
      <c r="M46" s="381"/>
      <c r="N46" s="381"/>
      <c r="O46" s="381"/>
      <c r="P46" s="381"/>
      <c r="Q46" s="381"/>
      <c r="R46" s="381"/>
      <c r="S46" s="381"/>
      <c r="T46" s="381"/>
      <c r="U46" s="381"/>
      <c r="V46" s="381"/>
      <c r="W46" s="381"/>
      <c r="X46" s="381"/>
      <c r="Y46" s="381"/>
      <c r="Z46" s="381"/>
      <c r="AA46" s="381"/>
      <c r="AB46" s="381"/>
    </row>
    <row r="47" spans="1:32">
      <c r="A47" s="381"/>
      <c r="B47" s="381"/>
      <c r="C47" s="381"/>
      <c r="D47" s="381"/>
      <c r="E47" s="381"/>
      <c r="F47" s="381"/>
      <c r="G47" s="381"/>
      <c r="H47" s="381"/>
      <c r="I47" s="381"/>
      <c r="J47" s="381"/>
      <c r="K47" s="381"/>
      <c r="L47" s="381"/>
      <c r="M47" s="381"/>
      <c r="N47" s="381"/>
      <c r="O47" s="381"/>
      <c r="P47" s="381"/>
      <c r="Q47" s="381"/>
      <c r="R47" s="381"/>
      <c r="S47" s="381"/>
      <c r="T47" s="381"/>
      <c r="U47" s="381"/>
      <c r="V47" s="381"/>
      <c r="W47" s="381"/>
      <c r="X47" s="381"/>
      <c r="Y47" s="381"/>
      <c r="Z47" s="381"/>
      <c r="AA47" s="381"/>
      <c r="AB47" s="381"/>
    </row>
    <row r="48" spans="1:32">
      <c r="A48" s="381"/>
      <c r="B48" s="381"/>
      <c r="C48" s="381"/>
      <c r="D48" s="381"/>
      <c r="E48" s="381"/>
      <c r="F48" s="381"/>
      <c r="G48" s="381"/>
      <c r="H48" s="381"/>
      <c r="I48" s="381"/>
      <c r="J48" s="381"/>
      <c r="K48" s="381"/>
      <c r="L48" s="381"/>
      <c r="M48" s="381"/>
      <c r="N48" s="381"/>
      <c r="O48" s="381"/>
      <c r="P48" s="381"/>
      <c r="Q48" s="381"/>
      <c r="R48" s="381"/>
      <c r="S48" s="381"/>
      <c r="T48" s="381"/>
      <c r="U48" s="381"/>
      <c r="V48" s="381"/>
      <c r="W48" s="381"/>
      <c r="X48" s="381"/>
      <c r="Y48" s="381"/>
      <c r="Z48" s="381"/>
      <c r="AA48" s="381"/>
      <c r="AB48" s="381"/>
    </row>
    <row r="49" spans="1:18">
      <c r="C49" s="2"/>
      <c r="D49" s="2"/>
      <c r="E49" s="2"/>
      <c r="F49" s="2"/>
      <c r="G49" s="2"/>
      <c r="H49" s="2"/>
      <c r="I49" s="2"/>
      <c r="J49" s="2"/>
      <c r="K49" s="2"/>
      <c r="L49" s="2"/>
      <c r="M49" s="2"/>
      <c r="O49" s="194"/>
    </row>
    <row r="50" spans="1:18">
      <c r="A50" s="13" t="s">
        <v>15</v>
      </c>
      <c r="C50" s="195"/>
      <c r="D50" s="195"/>
      <c r="E50" s="195"/>
      <c r="F50" s="195"/>
      <c r="G50" s="195"/>
      <c r="H50" s="195"/>
      <c r="I50" s="195"/>
      <c r="J50" s="195"/>
      <c r="K50" s="195"/>
      <c r="L50" s="195"/>
      <c r="M50" s="2"/>
    </row>
    <row r="51" spans="1:18">
      <c r="C51" s="196"/>
      <c r="D51" s="196"/>
      <c r="E51" s="196"/>
      <c r="F51" s="196"/>
      <c r="G51" s="196"/>
      <c r="H51" s="196"/>
      <c r="I51" s="196"/>
      <c r="J51" s="196"/>
      <c r="K51" s="196"/>
      <c r="L51" s="196"/>
      <c r="M51" s="2"/>
    </row>
    <row r="52" spans="1:18">
      <c r="C52" s="195"/>
      <c r="D52" s="195"/>
      <c r="E52" s="195"/>
      <c r="F52" s="195"/>
      <c r="G52" s="195"/>
      <c r="H52" s="195"/>
      <c r="I52" s="195"/>
      <c r="J52" s="195"/>
      <c r="K52" s="195"/>
      <c r="L52" s="195"/>
      <c r="M52" s="2"/>
    </row>
    <row r="56" spans="1:18" hidden="1"/>
    <row r="57" spans="1:18" hidden="1">
      <c r="A57" s="229" t="s">
        <v>173</v>
      </c>
    </row>
    <row r="58" spans="1:18" hidden="1"/>
    <row r="59" spans="1:18" hidden="1">
      <c r="B59" s="278"/>
      <c r="C59" s="278">
        <v>2010</v>
      </c>
      <c r="D59" s="278">
        <v>2011</v>
      </c>
      <c r="E59" s="278">
        <v>2012</v>
      </c>
      <c r="F59" s="278">
        <v>2013</v>
      </c>
      <c r="G59" s="278">
        <v>2014</v>
      </c>
      <c r="H59" s="278">
        <v>2015</v>
      </c>
      <c r="I59" s="278">
        <v>2016</v>
      </c>
      <c r="J59" s="278">
        <v>2017</v>
      </c>
      <c r="K59" s="278">
        <v>2018</v>
      </c>
      <c r="L59" s="278">
        <v>2019</v>
      </c>
      <c r="M59" s="278">
        <v>2020</v>
      </c>
      <c r="N59" s="279">
        <v>2021</v>
      </c>
      <c r="O59" s="279">
        <v>2022</v>
      </c>
      <c r="P59" s="347">
        <v>2023</v>
      </c>
      <c r="R59" s="272">
        <v>2024</v>
      </c>
    </row>
    <row r="60" spans="1:18" hidden="1">
      <c r="B60" s="278" t="s">
        <v>10</v>
      </c>
      <c r="C60" s="280">
        <v>273477</v>
      </c>
      <c r="D60" s="280">
        <v>276599</v>
      </c>
      <c r="E60" s="280">
        <v>278641</v>
      </c>
      <c r="F60" s="280">
        <v>280108</v>
      </c>
      <c r="G60" s="280">
        <v>282313</v>
      </c>
      <c r="H60" s="280">
        <v>284620</v>
      </c>
      <c r="I60" s="280">
        <v>289544</v>
      </c>
      <c r="J60" s="280">
        <v>290547</v>
      </c>
      <c r="K60" s="280">
        <v>290560</v>
      </c>
      <c r="L60" s="280">
        <v>291109</v>
      </c>
      <c r="M60" s="280">
        <f>'E4.2'!W43</f>
        <v>291160</v>
      </c>
      <c r="N60" s="275">
        <v>291645</v>
      </c>
      <c r="O60" s="276">
        <v>296127</v>
      </c>
      <c r="P60" s="348">
        <v>283083</v>
      </c>
      <c r="R60" s="279">
        <v>299932</v>
      </c>
    </row>
    <row r="61" spans="1:18" hidden="1">
      <c r="B61" s="278" t="s">
        <v>174</v>
      </c>
      <c r="C61" s="281">
        <v>143276</v>
      </c>
      <c r="D61" s="281">
        <v>147930</v>
      </c>
      <c r="E61" s="281">
        <v>150155</v>
      </c>
      <c r="F61" s="281">
        <v>151944</v>
      </c>
      <c r="G61" s="281">
        <v>154002</v>
      </c>
      <c r="H61" s="281">
        <v>157390</v>
      </c>
      <c r="I61" s="281">
        <v>159982</v>
      </c>
      <c r="J61" s="281">
        <v>160686</v>
      </c>
      <c r="K61" s="281">
        <v>161843</v>
      </c>
      <c r="L61" s="281">
        <v>162428</v>
      </c>
      <c r="M61" s="282">
        <f>'E4.2'!W45</f>
        <v>161620</v>
      </c>
      <c r="N61" s="276">
        <v>162287</v>
      </c>
      <c r="O61" s="276">
        <v>164579</v>
      </c>
      <c r="P61" s="349">
        <v>162243</v>
      </c>
      <c r="R61" s="447">
        <v>167029</v>
      </c>
    </row>
    <row r="62" spans="1:18" hidden="1">
      <c r="B62" s="278" t="s">
        <v>175</v>
      </c>
      <c r="C62" s="280">
        <v>656427</v>
      </c>
      <c r="D62" s="280">
        <v>667075</v>
      </c>
      <c r="E62" s="280">
        <v>678691</v>
      </c>
      <c r="F62" s="280">
        <v>693342</v>
      </c>
      <c r="G62" s="280">
        <v>708543</v>
      </c>
      <c r="H62" s="280">
        <v>724486</v>
      </c>
      <c r="I62" s="280">
        <v>729624</v>
      </c>
      <c r="J62" s="280">
        <v>741093</v>
      </c>
      <c r="K62" s="280">
        <v>747848</v>
      </c>
      <c r="L62" s="280">
        <v>758574</v>
      </c>
      <c r="M62" s="280">
        <f>'E4.2'!W47</f>
        <v>758847</v>
      </c>
      <c r="N62" s="276">
        <v>753626</v>
      </c>
      <c r="O62" s="276">
        <v>767609</v>
      </c>
      <c r="P62" s="348">
        <v>773068</v>
      </c>
      <c r="R62" s="279">
        <v>756021</v>
      </c>
    </row>
    <row r="63" spans="1:18" hidden="1">
      <c r="B63" s="278" t="s">
        <v>176</v>
      </c>
      <c r="C63" s="278">
        <v>119734</v>
      </c>
      <c r="D63" s="278">
        <v>121970</v>
      </c>
      <c r="E63" s="278">
        <v>124261</v>
      </c>
      <c r="F63" s="278">
        <v>126934</v>
      </c>
      <c r="G63" s="278">
        <v>128974</v>
      </c>
      <c r="H63" s="278">
        <v>132068</v>
      </c>
      <c r="I63" s="278">
        <v>133827</v>
      </c>
      <c r="J63" s="278">
        <v>135692</v>
      </c>
      <c r="K63" s="278">
        <v>138335</v>
      </c>
      <c r="L63" s="278">
        <v>139849</v>
      </c>
      <c r="M63" s="283">
        <f>'E4.2'!W49</f>
        <v>140496</v>
      </c>
      <c r="N63" s="276">
        <v>140857</v>
      </c>
      <c r="O63" s="276">
        <v>143678</v>
      </c>
      <c r="P63" s="348">
        <v>134170</v>
      </c>
      <c r="R63" s="279">
        <v>132746</v>
      </c>
    </row>
    <row r="64" spans="1:18" hidden="1"/>
  </sheetData>
  <mergeCells count="28">
    <mergeCell ref="AE16:AF16"/>
    <mergeCell ref="AC16:AD16"/>
    <mergeCell ref="AA16:AB16"/>
    <mergeCell ref="A41:AB48"/>
    <mergeCell ref="A40:AB40"/>
    <mergeCell ref="A15:AB15"/>
    <mergeCell ref="A18:A22"/>
    <mergeCell ref="A23:A27"/>
    <mergeCell ref="A28:A32"/>
    <mergeCell ref="A33:A37"/>
    <mergeCell ref="A13:AB13"/>
    <mergeCell ref="Y16:Z16"/>
    <mergeCell ref="G16:H16"/>
    <mergeCell ref="I16:J16"/>
    <mergeCell ref="K16:L16"/>
    <mergeCell ref="M16:N16"/>
    <mergeCell ref="W16:X16"/>
    <mergeCell ref="Q16:R16"/>
    <mergeCell ref="S16:T16"/>
    <mergeCell ref="U16:V16"/>
    <mergeCell ref="O16:P16"/>
    <mergeCell ref="C16:D16"/>
    <mergeCell ref="E16:F16"/>
    <mergeCell ref="A9:AB12"/>
    <mergeCell ref="A8:AB8"/>
    <mergeCell ref="A4:AB7"/>
    <mergeCell ref="A3:AB3"/>
    <mergeCell ref="A1:AB1"/>
  </mergeCells>
  <hyperlinks>
    <hyperlink ref="A50" location="Titelseite!A1" display="zurück zum Inhaltsverzeichnis" xr:uid="{00000000-0004-0000-0F00-000000000000}"/>
  </hyperlinks>
  <pageMargins left="0.7" right="0.7" top="0.78740157499999996" bottom="0.78740157499999996" header="0.3" footer="0.3"/>
  <pageSetup paperSize="9" orientation="portrait" horizontalDpi="4294967293" verticalDpi="0" r:id="rId1"/>
  <ignoredErrors>
    <ignoredError sqref="U23 C33:Q33 S33:V33" formulaRange="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C33"/>
  <sheetViews>
    <sheetView workbookViewId="0">
      <selection sqref="A1:AA1"/>
    </sheetView>
  </sheetViews>
  <sheetFormatPr baseColWidth="10" defaultColWidth="11.5703125" defaultRowHeight="15"/>
  <cols>
    <col min="1" max="1" width="25.7109375" style="4" customWidth="1"/>
    <col min="2" max="9" width="9.7109375" style="4" hidden="1" customWidth="1"/>
    <col min="10" max="31" width="9.7109375" style="4" customWidth="1"/>
    <col min="32" max="16384" width="11.5703125" style="4"/>
  </cols>
  <sheetData>
    <row r="1" spans="1:29" ht="18.75">
      <c r="A1" s="386" t="s">
        <v>87</v>
      </c>
      <c r="B1" s="386"/>
      <c r="C1" s="386"/>
      <c r="D1" s="386"/>
      <c r="E1" s="386"/>
      <c r="F1" s="386"/>
      <c r="G1" s="386"/>
      <c r="H1" s="386"/>
      <c r="I1" s="386"/>
      <c r="J1" s="386"/>
      <c r="K1" s="386"/>
      <c r="L1" s="386"/>
      <c r="M1" s="386"/>
      <c r="N1" s="386"/>
      <c r="O1" s="386"/>
      <c r="P1" s="386"/>
      <c r="Q1" s="386"/>
      <c r="R1" s="386"/>
      <c r="S1" s="386"/>
      <c r="T1" s="386"/>
      <c r="U1" s="386"/>
      <c r="V1" s="386"/>
      <c r="W1" s="386"/>
      <c r="X1" s="386"/>
      <c r="Y1" s="386"/>
      <c r="Z1" s="386"/>
      <c r="AA1" s="386"/>
    </row>
    <row r="3" spans="1:29" ht="15.75">
      <c r="A3" s="251" t="s">
        <v>0</v>
      </c>
      <c r="B3" s="251"/>
      <c r="C3" s="251"/>
      <c r="D3" s="251"/>
      <c r="E3" s="251"/>
      <c r="F3" s="251"/>
      <c r="G3" s="251"/>
      <c r="H3" s="251"/>
      <c r="I3" s="251"/>
      <c r="J3" s="251"/>
      <c r="K3" s="251"/>
      <c r="L3" s="380"/>
      <c r="M3" s="380"/>
      <c r="N3" s="380"/>
      <c r="O3" s="380"/>
      <c r="P3" s="380"/>
      <c r="Q3" s="380"/>
      <c r="R3" s="380"/>
      <c r="S3" s="380"/>
      <c r="T3" s="380"/>
      <c r="U3" s="380"/>
      <c r="V3" s="380"/>
      <c r="W3" s="380"/>
      <c r="X3" s="380"/>
      <c r="Y3" s="380"/>
      <c r="Z3" s="380"/>
      <c r="AA3" s="380"/>
    </row>
    <row r="4" spans="1:29">
      <c r="A4" s="387" t="s">
        <v>70</v>
      </c>
      <c r="B4" s="387"/>
      <c r="C4" s="387"/>
      <c r="D4" s="387"/>
      <c r="E4" s="387"/>
      <c r="F4" s="387"/>
      <c r="G4" s="387"/>
      <c r="H4" s="387"/>
      <c r="I4" s="387"/>
      <c r="J4" s="387"/>
      <c r="K4" s="387"/>
      <c r="L4" s="387"/>
      <c r="M4" s="387"/>
      <c r="N4" s="387"/>
      <c r="O4" s="387"/>
      <c r="P4" s="387"/>
      <c r="Q4" s="387"/>
      <c r="R4" s="387"/>
      <c r="S4" s="387"/>
      <c r="T4" s="387"/>
      <c r="U4" s="387"/>
      <c r="V4" s="387"/>
      <c r="W4" s="387"/>
      <c r="X4" s="387"/>
      <c r="Y4" s="387"/>
      <c r="Z4" s="387"/>
      <c r="AA4" s="387"/>
    </row>
    <row r="5" spans="1:29">
      <c r="A5" s="387"/>
      <c r="B5" s="387"/>
      <c r="C5" s="387"/>
      <c r="D5" s="387"/>
      <c r="E5" s="387"/>
      <c r="F5" s="387"/>
      <c r="G5" s="387"/>
      <c r="H5" s="387"/>
      <c r="I5" s="387"/>
      <c r="J5" s="387"/>
      <c r="K5" s="387"/>
      <c r="L5" s="387"/>
      <c r="M5" s="387"/>
      <c r="N5" s="387"/>
      <c r="O5" s="387"/>
      <c r="P5" s="387"/>
      <c r="Q5" s="387"/>
      <c r="R5" s="387"/>
      <c r="S5" s="387"/>
      <c r="T5" s="387"/>
      <c r="U5" s="387"/>
      <c r="V5" s="387"/>
      <c r="W5" s="387"/>
      <c r="X5" s="387"/>
      <c r="Y5" s="387"/>
      <c r="Z5" s="387"/>
      <c r="AA5" s="387"/>
    </row>
    <row r="6" spans="1:29">
      <c r="A6" s="387"/>
      <c r="B6" s="387"/>
      <c r="C6" s="387"/>
      <c r="D6" s="387"/>
      <c r="E6" s="387"/>
      <c r="F6" s="387"/>
      <c r="G6" s="387"/>
      <c r="H6" s="387"/>
      <c r="I6" s="387"/>
      <c r="J6" s="387"/>
      <c r="K6" s="387"/>
      <c r="L6" s="387"/>
      <c r="M6" s="387"/>
      <c r="N6" s="387"/>
      <c r="O6" s="387"/>
      <c r="P6" s="387"/>
      <c r="Q6" s="387"/>
      <c r="R6" s="387"/>
      <c r="S6" s="387"/>
      <c r="T6" s="387"/>
      <c r="U6" s="387"/>
      <c r="V6" s="387"/>
      <c r="W6" s="387"/>
      <c r="X6" s="387"/>
      <c r="Y6" s="387"/>
      <c r="Z6" s="387"/>
      <c r="AA6" s="387"/>
    </row>
    <row r="7" spans="1:29">
      <c r="A7" s="387"/>
      <c r="B7" s="387"/>
      <c r="C7" s="387"/>
      <c r="D7" s="387"/>
      <c r="E7" s="387"/>
      <c r="F7" s="387"/>
      <c r="G7" s="387"/>
      <c r="H7" s="387"/>
      <c r="I7" s="387"/>
      <c r="J7" s="387"/>
      <c r="K7" s="387"/>
      <c r="L7" s="387"/>
      <c r="M7" s="387"/>
      <c r="N7" s="387"/>
      <c r="O7" s="387"/>
      <c r="P7" s="387"/>
      <c r="Q7" s="387"/>
      <c r="R7" s="387"/>
      <c r="S7" s="387"/>
      <c r="T7" s="387"/>
      <c r="U7" s="387"/>
      <c r="V7" s="387"/>
      <c r="W7" s="387"/>
      <c r="X7" s="387"/>
      <c r="Y7" s="387"/>
      <c r="Z7" s="387"/>
      <c r="AA7" s="387"/>
    </row>
    <row r="8" spans="1:29" ht="15.75">
      <c r="A8" s="380" t="s">
        <v>1</v>
      </c>
      <c r="B8" s="380"/>
      <c r="C8" s="380"/>
      <c r="D8" s="380"/>
      <c r="E8" s="380"/>
      <c r="F8" s="380"/>
      <c r="G8" s="380"/>
      <c r="H8" s="380"/>
      <c r="I8" s="380"/>
      <c r="J8" s="380"/>
      <c r="K8" s="380"/>
      <c r="L8" s="380"/>
      <c r="M8" s="380"/>
      <c r="N8" s="380"/>
      <c r="O8" s="380"/>
      <c r="P8" s="380"/>
      <c r="Q8" s="380"/>
      <c r="R8" s="380"/>
      <c r="S8" s="380"/>
      <c r="T8" s="380"/>
      <c r="U8" s="380"/>
      <c r="V8" s="380"/>
      <c r="W8" s="380"/>
      <c r="X8" s="380"/>
      <c r="Y8" s="380"/>
      <c r="Z8" s="380"/>
      <c r="AA8" s="380"/>
    </row>
    <row r="9" spans="1:29">
      <c r="A9" s="444" t="s">
        <v>139</v>
      </c>
      <c r="B9" s="444"/>
      <c r="C9" s="444"/>
      <c r="D9" s="444"/>
      <c r="E9" s="444"/>
      <c r="F9" s="444"/>
      <c r="G9" s="444"/>
      <c r="H9" s="444"/>
      <c r="I9" s="444"/>
      <c r="J9" s="444"/>
      <c r="K9" s="444"/>
      <c r="L9" s="444"/>
      <c r="M9" s="444"/>
      <c r="N9" s="444"/>
      <c r="O9" s="444"/>
      <c r="P9" s="444"/>
      <c r="Q9" s="444"/>
      <c r="R9" s="444"/>
      <c r="S9" s="444"/>
      <c r="T9" s="444"/>
      <c r="U9" s="444"/>
      <c r="V9" s="444"/>
      <c r="W9" s="444"/>
      <c r="X9" s="444"/>
      <c r="Y9" s="444"/>
      <c r="Z9" s="444"/>
      <c r="AA9" s="444"/>
    </row>
    <row r="10" spans="1:29">
      <c r="A10" s="444"/>
      <c r="B10" s="444"/>
      <c r="C10" s="444"/>
      <c r="D10" s="444"/>
      <c r="E10" s="444"/>
      <c r="F10" s="444"/>
      <c r="G10" s="444"/>
      <c r="H10" s="444"/>
      <c r="I10" s="444"/>
      <c r="J10" s="444"/>
      <c r="K10" s="444"/>
      <c r="L10" s="444"/>
      <c r="M10" s="444"/>
      <c r="N10" s="444"/>
      <c r="O10" s="444"/>
      <c r="P10" s="444"/>
      <c r="Q10" s="444"/>
      <c r="R10" s="444"/>
      <c r="S10" s="444"/>
      <c r="T10" s="444"/>
      <c r="U10" s="444"/>
      <c r="V10" s="444"/>
      <c r="W10" s="444"/>
      <c r="X10" s="444"/>
      <c r="Y10" s="444"/>
      <c r="Z10" s="444"/>
      <c r="AA10" s="444"/>
    </row>
    <row r="11" spans="1:29">
      <c r="A11" s="444"/>
      <c r="B11" s="444"/>
      <c r="C11" s="444"/>
      <c r="D11" s="444"/>
      <c r="E11" s="444"/>
      <c r="F11" s="444"/>
      <c r="G11" s="444"/>
      <c r="H11" s="444"/>
      <c r="I11" s="444"/>
      <c r="J11" s="444"/>
      <c r="K11" s="444"/>
      <c r="L11" s="444"/>
      <c r="M11" s="444"/>
      <c r="N11" s="444"/>
      <c r="O11" s="444"/>
      <c r="P11" s="444"/>
      <c r="Q11" s="444"/>
      <c r="R11" s="444"/>
      <c r="S11" s="444"/>
      <c r="T11" s="444"/>
      <c r="U11" s="444"/>
      <c r="V11" s="444"/>
      <c r="W11" s="444"/>
      <c r="X11" s="444"/>
      <c r="Y11" s="444"/>
      <c r="Z11" s="444"/>
      <c r="AA11" s="444"/>
    </row>
    <row r="12" spans="1:29">
      <c r="A12" s="444"/>
      <c r="B12" s="444"/>
      <c r="C12" s="444"/>
      <c r="D12" s="444"/>
      <c r="E12" s="444"/>
      <c r="F12" s="444"/>
      <c r="G12" s="444"/>
      <c r="H12" s="444"/>
      <c r="I12" s="444"/>
      <c r="J12" s="444"/>
      <c r="K12" s="444"/>
      <c r="L12" s="444"/>
      <c r="M12" s="444"/>
      <c r="N12" s="444"/>
      <c r="O12" s="444"/>
      <c r="P12" s="444"/>
      <c r="Q12" s="444"/>
      <c r="R12" s="444"/>
      <c r="S12" s="444"/>
      <c r="T12" s="444"/>
      <c r="U12" s="444"/>
      <c r="V12" s="444"/>
      <c r="W12" s="444"/>
      <c r="X12" s="444"/>
      <c r="Y12" s="444"/>
      <c r="Z12" s="444"/>
      <c r="AA12" s="444"/>
    </row>
    <row r="13" spans="1:29" ht="15.75">
      <c r="A13" s="380" t="s">
        <v>2</v>
      </c>
      <c r="B13" s="380"/>
      <c r="C13" s="380"/>
      <c r="D13" s="380"/>
      <c r="E13" s="380"/>
      <c r="F13" s="380"/>
      <c r="G13" s="380"/>
      <c r="H13" s="380"/>
      <c r="I13" s="380"/>
      <c r="J13" s="380"/>
      <c r="K13" s="380"/>
      <c r="L13" s="380"/>
      <c r="M13" s="380"/>
      <c r="N13" s="380"/>
      <c r="O13" s="380"/>
      <c r="P13" s="380"/>
      <c r="Q13" s="380"/>
      <c r="R13" s="380"/>
      <c r="S13" s="380"/>
      <c r="T13" s="380"/>
      <c r="U13" s="380"/>
      <c r="V13" s="380"/>
      <c r="W13" s="380"/>
      <c r="X13" s="380"/>
      <c r="Y13" s="380"/>
      <c r="Z13" s="380"/>
      <c r="AA13" s="380"/>
    </row>
    <row r="15" spans="1:29">
      <c r="A15" s="411" t="s">
        <v>71</v>
      </c>
      <c r="B15" s="411"/>
      <c r="C15" s="411"/>
      <c r="D15" s="411"/>
      <c r="E15" s="411"/>
      <c r="F15" s="411"/>
      <c r="G15" s="411"/>
      <c r="H15" s="411"/>
      <c r="I15" s="411"/>
      <c r="J15" s="411"/>
      <c r="K15" s="411"/>
      <c r="L15" s="411"/>
      <c r="M15" s="411"/>
      <c r="N15" s="411"/>
      <c r="O15" s="411"/>
      <c r="P15" s="411"/>
      <c r="Q15" s="411"/>
      <c r="R15" s="411"/>
      <c r="S15" s="411"/>
      <c r="T15" s="411"/>
      <c r="U15" s="411"/>
      <c r="V15" s="411"/>
      <c r="W15" s="411"/>
      <c r="X15" s="411"/>
      <c r="Y15" s="411"/>
      <c r="Z15" s="411"/>
      <c r="AA15" s="411"/>
    </row>
    <row r="16" spans="1:29">
      <c r="A16" s="363"/>
      <c r="B16" s="434">
        <v>2010</v>
      </c>
      <c r="C16" s="431"/>
      <c r="D16" s="434">
        <v>2011</v>
      </c>
      <c r="E16" s="432"/>
      <c r="F16" s="431">
        <v>2012</v>
      </c>
      <c r="G16" s="431"/>
      <c r="H16" s="434">
        <v>2013</v>
      </c>
      <c r="I16" s="432"/>
      <c r="J16" s="431">
        <v>2014</v>
      </c>
      <c r="K16" s="431"/>
      <c r="L16" s="434">
        <v>2015</v>
      </c>
      <c r="M16" s="432"/>
      <c r="N16" s="431">
        <v>2016</v>
      </c>
      <c r="O16" s="431"/>
      <c r="P16" s="434">
        <v>2017</v>
      </c>
      <c r="Q16" s="432"/>
      <c r="R16" s="431">
        <v>2018</v>
      </c>
      <c r="S16" s="431"/>
      <c r="T16" s="434">
        <v>2019</v>
      </c>
      <c r="U16" s="432"/>
      <c r="V16" s="434">
        <v>2020</v>
      </c>
      <c r="W16" s="432"/>
      <c r="X16" s="434">
        <v>2021</v>
      </c>
      <c r="Y16" s="432"/>
      <c r="Z16" s="434">
        <v>2022</v>
      </c>
      <c r="AA16" s="432"/>
      <c r="AB16" s="434">
        <v>2023</v>
      </c>
      <c r="AC16" s="435"/>
    </row>
    <row r="17" spans="1:29" ht="30">
      <c r="A17" s="364"/>
      <c r="B17" s="179" t="s">
        <v>8</v>
      </c>
      <c r="C17" s="180" t="s">
        <v>9</v>
      </c>
      <c r="D17" s="179" t="s">
        <v>8</v>
      </c>
      <c r="E17" s="180" t="s">
        <v>9</v>
      </c>
      <c r="F17" s="179" t="s">
        <v>8</v>
      </c>
      <c r="G17" s="180" t="s">
        <v>9</v>
      </c>
      <c r="H17" s="179" t="s">
        <v>8</v>
      </c>
      <c r="I17" s="180" t="s">
        <v>9</v>
      </c>
      <c r="J17" s="179" t="s">
        <v>8</v>
      </c>
      <c r="K17" s="180" t="s">
        <v>9</v>
      </c>
      <c r="L17" s="179" t="s">
        <v>8</v>
      </c>
      <c r="M17" s="180" t="s">
        <v>9</v>
      </c>
      <c r="N17" s="179" t="s">
        <v>8</v>
      </c>
      <c r="O17" s="180" t="s">
        <v>9</v>
      </c>
      <c r="P17" s="179" t="s">
        <v>8</v>
      </c>
      <c r="Q17" s="180" t="s">
        <v>9</v>
      </c>
      <c r="R17" s="179" t="s">
        <v>8</v>
      </c>
      <c r="S17" s="180" t="s">
        <v>9</v>
      </c>
      <c r="T17" s="179" t="s">
        <v>8</v>
      </c>
      <c r="U17" s="181" t="s">
        <v>9</v>
      </c>
      <c r="V17" s="179" t="s">
        <v>8</v>
      </c>
      <c r="W17" s="181" t="s">
        <v>9</v>
      </c>
      <c r="X17" s="179" t="s">
        <v>8</v>
      </c>
      <c r="Y17" s="181" t="s">
        <v>9</v>
      </c>
      <c r="Z17" s="179" t="s">
        <v>8</v>
      </c>
      <c r="AA17" s="181" t="s">
        <v>9</v>
      </c>
      <c r="AB17" s="179" t="s">
        <v>8</v>
      </c>
      <c r="AC17" s="365" t="s">
        <v>9</v>
      </c>
    </row>
    <row r="18" spans="1:29" ht="45">
      <c r="A18" s="366" t="s">
        <v>216</v>
      </c>
      <c r="B18" s="189">
        <v>3094</v>
      </c>
      <c r="C18" s="182">
        <v>100</v>
      </c>
      <c r="D18" s="189">
        <v>3124</v>
      </c>
      <c r="E18" s="182">
        <v>100</v>
      </c>
      <c r="F18" s="189">
        <v>3068</v>
      </c>
      <c r="G18" s="182">
        <v>100</v>
      </c>
      <c r="H18" s="189">
        <v>3524</v>
      </c>
      <c r="I18" s="182">
        <v>100</v>
      </c>
      <c r="J18" s="189">
        <v>3531</v>
      </c>
      <c r="K18" s="182">
        <v>100</v>
      </c>
      <c r="L18" s="189">
        <v>4530</v>
      </c>
      <c r="M18" s="182">
        <v>100</v>
      </c>
      <c r="N18" s="189">
        <v>5250</v>
      </c>
      <c r="O18" s="182">
        <v>100</v>
      </c>
      <c r="P18" s="183">
        <v>5112</v>
      </c>
      <c r="Q18" s="182">
        <v>100</v>
      </c>
      <c r="R18" s="189">
        <v>5223</v>
      </c>
      <c r="S18" s="182">
        <v>100</v>
      </c>
      <c r="T18" s="184">
        <v>5543</v>
      </c>
      <c r="U18" s="182">
        <v>100</v>
      </c>
      <c r="V18" s="184">
        <v>5378</v>
      </c>
      <c r="W18" s="182">
        <v>100</v>
      </c>
      <c r="X18" s="184">
        <v>4961</v>
      </c>
      <c r="Y18" s="182">
        <v>100</v>
      </c>
      <c r="Z18" s="184">
        <v>6018</v>
      </c>
      <c r="AA18" s="182">
        <v>100</v>
      </c>
      <c r="AB18" s="184">
        <v>7645</v>
      </c>
      <c r="AC18" s="367">
        <v>100</v>
      </c>
    </row>
    <row r="19" spans="1:29">
      <c r="A19" s="368" t="s">
        <v>213</v>
      </c>
      <c r="B19" s="189">
        <v>83</v>
      </c>
      <c r="C19" s="182">
        <f>B19/B18*100</f>
        <v>2.6826115061409177</v>
      </c>
      <c r="D19" s="189">
        <v>85</v>
      </c>
      <c r="E19" s="182">
        <f>D19/D18*100</f>
        <v>2.7208706786171577</v>
      </c>
      <c r="F19" s="189">
        <v>96</v>
      </c>
      <c r="G19" s="182">
        <f>F19/F18*100</f>
        <v>3.1290743155149938</v>
      </c>
      <c r="H19" s="189">
        <v>175</v>
      </c>
      <c r="I19" s="182">
        <f>H19/H18*100</f>
        <v>4.9659477866061295</v>
      </c>
      <c r="J19" s="189">
        <v>144</v>
      </c>
      <c r="K19" s="182">
        <f>J19/J18*100</f>
        <v>4.0781648258283774</v>
      </c>
      <c r="L19" s="189">
        <v>123</v>
      </c>
      <c r="M19" s="182">
        <f>L19/L18*100</f>
        <v>2.7152317880794703</v>
      </c>
      <c r="N19" s="189">
        <v>131</v>
      </c>
      <c r="O19" s="182">
        <f>N19/N18*100</f>
        <v>2.4952380952380953</v>
      </c>
      <c r="P19" s="183">
        <v>140</v>
      </c>
      <c r="Q19" s="182">
        <f>P19/P18*100</f>
        <v>2.7386541471048513</v>
      </c>
      <c r="R19" s="189">
        <v>132</v>
      </c>
      <c r="S19" s="182">
        <f>R19/R18*100</f>
        <v>2.5272831705916139</v>
      </c>
      <c r="T19" s="184">
        <v>107</v>
      </c>
      <c r="U19" s="182">
        <f>T19/T18*100</f>
        <v>1.9303626195201156</v>
      </c>
      <c r="V19" s="184">
        <v>104</v>
      </c>
      <c r="W19" s="182">
        <f>V19/V18*100</f>
        <v>1.9338043882484195</v>
      </c>
      <c r="X19" s="184">
        <v>111</v>
      </c>
      <c r="Y19" s="182">
        <f>X19/X18*100</f>
        <v>2.2374521265873817</v>
      </c>
      <c r="Z19" s="184">
        <v>116</v>
      </c>
      <c r="AA19" s="182">
        <f>Z19/Z18*100</f>
        <v>1.9275506812894649</v>
      </c>
      <c r="AB19" s="184">
        <v>137</v>
      </c>
      <c r="AC19" s="367">
        <f>AB19/AB18*100</f>
        <v>1.792020928711576</v>
      </c>
    </row>
    <row r="20" spans="1:29">
      <c r="A20" s="369" t="s">
        <v>214</v>
      </c>
      <c r="B20" s="189">
        <v>320</v>
      </c>
      <c r="C20" s="182">
        <f>B20/B18*100</f>
        <v>10.342598577892694</v>
      </c>
      <c r="D20" s="189">
        <v>250</v>
      </c>
      <c r="E20" s="182">
        <f>D20/D18*100</f>
        <v>8.0025608194622269</v>
      </c>
      <c r="F20" s="189">
        <v>241</v>
      </c>
      <c r="G20" s="182">
        <f>F20/F18*100</f>
        <v>7.8552803129074311</v>
      </c>
      <c r="H20" s="189">
        <v>297</v>
      </c>
      <c r="I20" s="182">
        <f>H20/H18*100</f>
        <v>8.4279228149829741</v>
      </c>
      <c r="J20" s="189">
        <v>301</v>
      </c>
      <c r="K20" s="182">
        <f>J20/J18*100</f>
        <v>8.5244973095440386</v>
      </c>
      <c r="L20" s="189">
        <v>362</v>
      </c>
      <c r="M20" s="182">
        <f>L20/L18*100</f>
        <v>7.9911699779249448</v>
      </c>
      <c r="N20" s="189">
        <v>394</v>
      </c>
      <c r="O20" s="182">
        <f>N20/N18*100</f>
        <v>7.5047619047619047</v>
      </c>
      <c r="P20" s="183">
        <v>368</v>
      </c>
      <c r="Q20" s="182">
        <f>P20/P18*100</f>
        <v>7.1987480438184663</v>
      </c>
      <c r="R20" s="189">
        <v>352</v>
      </c>
      <c r="S20" s="182">
        <f>R20/R18*100</f>
        <v>6.7394217882443037</v>
      </c>
      <c r="T20" s="184">
        <v>359</v>
      </c>
      <c r="U20" s="182">
        <f>T20/T18*100</f>
        <v>6.4766372000721635</v>
      </c>
      <c r="V20" s="184">
        <v>361</v>
      </c>
      <c r="W20" s="182">
        <f>V20/V18*100</f>
        <v>6.7125325399776861</v>
      </c>
      <c r="X20" s="184">
        <v>263</v>
      </c>
      <c r="Y20" s="182">
        <f>X20/X18*100</f>
        <v>5.3013505341664979</v>
      </c>
      <c r="Z20" s="184">
        <v>259</v>
      </c>
      <c r="AA20" s="182">
        <f>Z20/Z18*100</f>
        <v>4.3037554004652705</v>
      </c>
      <c r="AB20" s="184">
        <v>254</v>
      </c>
      <c r="AC20" s="367">
        <f>AB20/AB18*100</f>
        <v>3.3224329627207325</v>
      </c>
    </row>
    <row r="21" spans="1:29">
      <c r="A21" s="370" t="s">
        <v>215</v>
      </c>
      <c r="B21" s="371">
        <v>45</v>
      </c>
      <c r="C21" s="372">
        <f>B21/B18*100</f>
        <v>1.4544279250161603</v>
      </c>
      <c r="D21" s="371">
        <v>54</v>
      </c>
      <c r="E21" s="372">
        <f>D21/D18*100</f>
        <v>1.7285531370038414</v>
      </c>
      <c r="F21" s="371">
        <v>54</v>
      </c>
      <c r="G21" s="372">
        <f>F21/F18*100</f>
        <v>1.7601043024771839</v>
      </c>
      <c r="H21" s="371">
        <v>81</v>
      </c>
      <c r="I21" s="372">
        <f>H21/H18*100</f>
        <v>2.2985244040862653</v>
      </c>
      <c r="J21" s="371">
        <v>98</v>
      </c>
      <c r="K21" s="372">
        <f>J21/J18*100</f>
        <v>2.7754177286887569</v>
      </c>
      <c r="L21" s="371">
        <v>93</v>
      </c>
      <c r="M21" s="372">
        <f>L21/L18*100</f>
        <v>2.052980132450331</v>
      </c>
      <c r="N21" s="371">
        <v>98</v>
      </c>
      <c r="O21" s="372">
        <f>N21/N18*100</f>
        <v>1.8666666666666669</v>
      </c>
      <c r="P21" s="373">
        <v>123</v>
      </c>
      <c r="Q21" s="372">
        <f>P21/P18*100</f>
        <v>2.4061032863849765</v>
      </c>
      <c r="R21" s="371">
        <v>121</v>
      </c>
      <c r="S21" s="372">
        <f>R21/R18*100</f>
        <v>2.3166762397089795</v>
      </c>
      <c r="T21" s="374">
        <v>130</v>
      </c>
      <c r="U21" s="372">
        <f>T21/T18*100</f>
        <v>2.3453003788562148</v>
      </c>
      <c r="V21" s="374">
        <v>140</v>
      </c>
      <c r="W21" s="372">
        <f>V21/V18*100</f>
        <v>2.6031982149497956</v>
      </c>
      <c r="X21" s="374">
        <v>133</v>
      </c>
      <c r="Y21" s="372">
        <f>X21/X18*100</f>
        <v>2.6809111066317275</v>
      </c>
      <c r="Z21" s="374">
        <v>132</v>
      </c>
      <c r="AA21" s="372">
        <f>Z21/Z18*100</f>
        <v>2.1934197407776668</v>
      </c>
      <c r="AB21" s="374">
        <v>142</v>
      </c>
      <c r="AC21" s="375">
        <f>AB21/AB18*100</f>
        <v>1.8574231523871811</v>
      </c>
    </row>
    <row r="23" spans="1:29">
      <c r="A23" s="403" t="s">
        <v>14</v>
      </c>
      <c r="B23" s="403"/>
      <c r="C23" s="403"/>
      <c r="D23" s="403"/>
      <c r="E23" s="403"/>
      <c r="F23" s="403"/>
      <c r="G23" s="403"/>
      <c r="H23" s="403"/>
      <c r="I23" s="403"/>
      <c r="J23" s="403"/>
      <c r="K23" s="403"/>
      <c r="L23" s="403"/>
      <c r="M23" s="403"/>
      <c r="N23" s="403"/>
      <c r="O23" s="403"/>
      <c r="P23" s="403"/>
      <c r="Q23" s="403"/>
      <c r="R23" s="403"/>
      <c r="S23" s="403"/>
      <c r="T23" s="403"/>
      <c r="U23" s="403"/>
      <c r="V23" s="403"/>
      <c r="W23" s="403"/>
      <c r="X23" s="403"/>
      <c r="Y23" s="403"/>
      <c r="Z23" s="403"/>
      <c r="AA23" s="403"/>
    </row>
    <row r="24" spans="1:29">
      <c r="A24" s="381" t="s">
        <v>217</v>
      </c>
      <c r="B24" s="387"/>
      <c r="C24" s="387"/>
      <c r="D24" s="387"/>
      <c r="E24" s="387"/>
      <c r="F24" s="387"/>
      <c r="G24" s="387"/>
      <c r="H24" s="387"/>
      <c r="I24" s="387"/>
      <c r="J24" s="387"/>
      <c r="K24" s="387"/>
      <c r="L24" s="387"/>
      <c r="M24" s="387"/>
      <c r="N24" s="387"/>
      <c r="O24" s="387"/>
      <c r="P24" s="387"/>
      <c r="Q24" s="387"/>
      <c r="R24" s="387"/>
      <c r="S24" s="387"/>
      <c r="T24" s="387"/>
      <c r="U24" s="387"/>
      <c r="V24" s="387"/>
      <c r="W24" s="387"/>
      <c r="X24" s="387"/>
      <c r="Y24" s="387"/>
      <c r="Z24" s="387"/>
      <c r="AA24" s="387"/>
    </row>
    <row r="25" spans="1:29">
      <c r="A25" s="387"/>
      <c r="B25" s="387"/>
      <c r="C25" s="387"/>
      <c r="D25" s="387"/>
      <c r="E25" s="387"/>
      <c r="F25" s="387"/>
      <c r="G25" s="387"/>
      <c r="H25" s="387"/>
      <c r="I25" s="387"/>
      <c r="J25" s="387"/>
      <c r="K25" s="387"/>
      <c r="L25" s="387"/>
      <c r="M25" s="387"/>
      <c r="N25" s="387"/>
      <c r="O25" s="387"/>
      <c r="P25" s="387"/>
      <c r="Q25" s="387"/>
      <c r="R25" s="387"/>
      <c r="S25" s="387"/>
      <c r="T25" s="387"/>
      <c r="U25" s="387"/>
      <c r="V25" s="387"/>
      <c r="W25" s="387"/>
      <c r="X25" s="387"/>
      <c r="Y25" s="387"/>
      <c r="Z25" s="387"/>
      <c r="AA25" s="387"/>
    </row>
    <row r="26" spans="1:29">
      <c r="A26" s="387"/>
      <c r="B26" s="387"/>
      <c r="C26" s="387"/>
      <c r="D26" s="387"/>
      <c r="E26" s="387"/>
      <c r="F26" s="387"/>
      <c r="G26" s="387"/>
      <c r="H26" s="387"/>
      <c r="I26" s="387"/>
      <c r="J26" s="387"/>
      <c r="K26" s="387"/>
      <c r="L26" s="387"/>
      <c r="M26" s="387"/>
      <c r="N26" s="387"/>
      <c r="O26" s="387"/>
      <c r="P26" s="387"/>
      <c r="Q26" s="387"/>
      <c r="R26" s="387"/>
      <c r="S26" s="387"/>
      <c r="T26" s="387"/>
      <c r="U26" s="387"/>
      <c r="V26" s="387"/>
      <c r="W26" s="387"/>
      <c r="X26" s="387"/>
      <c r="Y26" s="387"/>
      <c r="Z26" s="387"/>
      <c r="AA26" s="387"/>
    </row>
    <row r="27" spans="1:29">
      <c r="A27" s="387"/>
      <c r="B27" s="387"/>
      <c r="C27" s="387"/>
      <c r="D27" s="387"/>
      <c r="E27" s="387"/>
      <c r="F27" s="387"/>
      <c r="G27" s="387"/>
      <c r="H27" s="387"/>
      <c r="I27" s="387"/>
      <c r="J27" s="387"/>
      <c r="K27" s="387"/>
      <c r="L27" s="387"/>
      <c r="M27" s="387"/>
      <c r="N27" s="387"/>
      <c r="O27" s="387"/>
      <c r="P27" s="387"/>
      <c r="Q27" s="387"/>
      <c r="R27" s="387"/>
      <c r="S27" s="387"/>
      <c r="T27" s="387"/>
      <c r="U27" s="387"/>
      <c r="V27" s="387"/>
      <c r="W27" s="387"/>
      <c r="X27" s="387"/>
      <c r="Y27" s="387"/>
      <c r="Z27" s="387"/>
      <c r="AA27" s="387"/>
    </row>
    <row r="28" spans="1:29">
      <c r="A28" s="387"/>
      <c r="B28" s="387"/>
      <c r="C28" s="387"/>
      <c r="D28" s="387"/>
      <c r="E28" s="387"/>
      <c r="F28" s="387"/>
      <c r="G28" s="387"/>
      <c r="H28" s="387"/>
      <c r="I28" s="387"/>
      <c r="J28" s="387"/>
      <c r="K28" s="387"/>
      <c r="L28" s="387"/>
      <c r="M28" s="387"/>
      <c r="N28" s="387"/>
      <c r="O28" s="387"/>
      <c r="P28" s="387"/>
      <c r="Q28" s="387"/>
      <c r="R28" s="387"/>
      <c r="S28" s="387"/>
      <c r="T28" s="387"/>
      <c r="U28" s="387"/>
      <c r="V28" s="387"/>
      <c r="W28" s="387"/>
      <c r="X28" s="387"/>
      <c r="Y28" s="387"/>
      <c r="Z28" s="387"/>
      <c r="AA28" s="387"/>
    </row>
    <row r="29" spans="1:29">
      <c r="A29" s="387"/>
      <c r="B29" s="387"/>
      <c r="C29" s="387"/>
      <c r="D29" s="387"/>
      <c r="E29" s="387"/>
      <c r="F29" s="387"/>
      <c r="G29" s="387"/>
      <c r="H29" s="387"/>
      <c r="I29" s="387"/>
      <c r="J29" s="387"/>
      <c r="K29" s="387"/>
      <c r="L29" s="387"/>
      <c r="M29" s="387"/>
      <c r="N29" s="387"/>
      <c r="O29" s="387"/>
      <c r="P29" s="387"/>
      <c r="Q29" s="387"/>
      <c r="R29" s="387"/>
      <c r="S29" s="387"/>
      <c r="T29" s="387"/>
      <c r="U29" s="387"/>
      <c r="V29" s="387"/>
      <c r="W29" s="387"/>
      <c r="X29" s="387"/>
      <c r="Y29" s="387"/>
      <c r="Z29" s="387"/>
      <c r="AA29" s="387"/>
    </row>
    <row r="30" spans="1:29">
      <c r="A30" s="387"/>
      <c r="B30" s="387"/>
      <c r="C30" s="387"/>
      <c r="D30" s="387"/>
      <c r="E30" s="387"/>
      <c r="F30" s="387"/>
      <c r="G30" s="387"/>
      <c r="H30" s="387"/>
      <c r="I30" s="387"/>
      <c r="J30" s="387"/>
      <c r="K30" s="387"/>
      <c r="L30" s="387"/>
      <c r="M30" s="387"/>
      <c r="N30" s="387"/>
      <c r="O30" s="387"/>
      <c r="P30" s="387"/>
      <c r="Q30" s="387"/>
      <c r="R30" s="387"/>
      <c r="S30" s="387"/>
      <c r="T30" s="387"/>
      <c r="U30" s="387"/>
      <c r="V30" s="387"/>
      <c r="W30" s="387"/>
      <c r="X30" s="387"/>
      <c r="Y30" s="387"/>
      <c r="Z30" s="387"/>
      <c r="AA30" s="387"/>
    </row>
    <row r="31" spans="1:29">
      <c r="A31" s="387"/>
      <c r="B31" s="387"/>
      <c r="C31" s="387"/>
      <c r="D31" s="387"/>
      <c r="E31" s="387"/>
      <c r="F31" s="387"/>
      <c r="G31" s="387"/>
      <c r="H31" s="387"/>
      <c r="I31" s="387"/>
      <c r="J31" s="387"/>
      <c r="K31" s="387"/>
      <c r="L31" s="387"/>
      <c r="M31" s="387"/>
      <c r="N31" s="387"/>
      <c r="O31" s="387"/>
      <c r="P31" s="387"/>
      <c r="Q31" s="387"/>
      <c r="R31" s="387"/>
      <c r="S31" s="387"/>
      <c r="T31" s="387"/>
      <c r="U31" s="387"/>
      <c r="V31" s="387"/>
      <c r="W31" s="387"/>
      <c r="X31" s="387"/>
      <c r="Y31" s="387"/>
      <c r="Z31" s="387"/>
      <c r="AA31" s="387"/>
    </row>
    <row r="33" spans="1:1">
      <c r="A33" s="13" t="s">
        <v>15</v>
      </c>
    </row>
  </sheetData>
  <mergeCells count="23">
    <mergeCell ref="A24:AA31"/>
    <mergeCell ref="A23:AA23"/>
    <mergeCell ref="A15:AA15"/>
    <mergeCell ref="AB16:AC16"/>
    <mergeCell ref="A13:AA13"/>
    <mergeCell ref="R16:S16"/>
    <mergeCell ref="T16:U16"/>
    <mergeCell ref="V16:W16"/>
    <mergeCell ref="X16:Y16"/>
    <mergeCell ref="B16:C16"/>
    <mergeCell ref="D16:E16"/>
    <mergeCell ref="F16:G16"/>
    <mergeCell ref="H16:I16"/>
    <mergeCell ref="J16:K16"/>
    <mergeCell ref="L16:M16"/>
    <mergeCell ref="N16:O16"/>
    <mergeCell ref="L3:AA3"/>
    <mergeCell ref="A1:AA1"/>
    <mergeCell ref="P16:Q16"/>
    <mergeCell ref="Z16:AA16"/>
    <mergeCell ref="A9:AA12"/>
    <mergeCell ref="A8:AA8"/>
    <mergeCell ref="A4:AA7"/>
  </mergeCells>
  <hyperlinks>
    <hyperlink ref="A33" location="Titelseite!A1" display="zurück zum Inhaltsverzeichnis" xr:uid="{00000000-0004-0000-1000-000000000000}"/>
  </hyperlinks>
  <pageMargins left="0.7" right="0.7" top="0.78740157499999996" bottom="0.78740157499999996"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O38"/>
  <sheetViews>
    <sheetView workbookViewId="0">
      <selection sqref="A1:M1"/>
    </sheetView>
  </sheetViews>
  <sheetFormatPr baseColWidth="10" defaultColWidth="11.5703125" defaultRowHeight="15"/>
  <cols>
    <col min="1" max="1" width="42.7109375" style="4" customWidth="1"/>
    <col min="2" max="21" width="9.7109375" style="4" customWidth="1"/>
    <col min="22" max="16384" width="11.5703125" style="4"/>
  </cols>
  <sheetData>
    <row r="1" spans="1:15" ht="18.75">
      <c r="A1" s="386" t="s">
        <v>89</v>
      </c>
      <c r="B1" s="386"/>
      <c r="C1" s="386"/>
      <c r="D1" s="386"/>
      <c r="E1" s="386"/>
      <c r="F1" s="386"/>
      <c r="G1" s="386"/>
      <c r="H1" s="386"/>
      <c r="I1" s="386"/>
      <c r="J1" s="386"/>
      <c r="K1" s="386"/>
      <c r="L1" s="386"/>
      <c r="M1" s="386"/>
    </row>
    <row r="3" spans="1:15" ht="15.75">
      <c r="A3" s="380" t="s">
        <v>0</v>
      </c>
      <c r="B3" s="380"/>
      <c r="C3" s="380"/>
      <c r="D3" s="380"/>
      <c r="E3" s="380"/>
      <c r="F3" s="380"/>
      <c r="G3" s="380"/>
      <c r="H3" s="380"/>
      <c r="I3" s="380"/>
      <c r="J3" s="380"/>
      <c r="K3" s="380"/>
      <c r="L3" s="380"/>
      <c r="M3" s="380"/>
    </row>
    <row r="4" spans="1:15">
      <c r="A4" s="387" t="s">
        <v>96</v>
      </c>
      <c r="B4" s="387"/>
      <c r="C4" s="387"/>
      <c r="D4" s="387"/>
      <c r="E4" s="387"/>
      <c r="F4" s="387"/>
      <c r="G4" s="387"/>
      <c r="H4" s="387"/>
      <c r="I4" s="387"/>
      <c r="J4" s="387"/>
      <c r="K4" s="387"/>
      <c r="L4" s="387"/>
      <c r="M4" s="387"/>
    </row>
    <row r="5" spans="1:15">
      <c r="A5" s="387"/>
      <c r="B5" s="387"/>
      <c r="C5" s="387"/>
      <c r="D5" s="387"/>
      <c r="E5" s="387"/>
      <c r="F5" s="387"/>
      <c r="G5" s="387"/>
      <c r="H5" s="387"/>
      <c r="I5" s="387"/>
      <c r="J5" s="387"/>
      <c r="K5" s="387"/>
      <c r="L5" s="387"/>
      <c r="M5" s="387"/>
    </row>
    <row r="6" spans="1:15">
      <c r="A6" s="387"/>
      <c r="B6" s="387"/>
      <c r="C6" s="387"/>
      <c r="D6" s="387"/>
      <c r="E6" s="387"/>
      <c r="F6" s="387"/>
      <c r="G6" s="387"/>
      <c r="H6" s="387"/>
      <c r="I6" s="387"/>
      <c r="J6" s="387"/>
      <c r="K6" s="387"/>
      <c r="L6" s="387"/>
      <c r="M6" s="387"/>
    </row>
    <row r="7" spans="1:15">
      <c r="A7" s="387"/>
      <c r="B7" s="387"/>
      <c r="C7" s="387"/>
      <c r="D7" s="387"/>
      <c r="E7" s="387"/>
      <c r="F7" s="387"/>
      <c r="G7" s="387"/>
      <c r="H7" s="387"/>
      <c r="I7" s="387"/>
      <c r="J7" s="387"/>
      <c r="K7" s="387"/>
      <c r="L7" s="387"/>
      <c r="M7" s="387"/>
    </row>
    <row r="8" spans="1:15" ht="15.75">
      <c r="A8" s="380" t="s">
        <v>1</v>
      </c>
      <c r="B8" s="380"/>
      <c r="C8" s="380"/>
      <c r="D8" s="380"/>
      <c r="E8" s="380"/>
      <c r="F8" s="380"/>
      <c r="G8" s="380"/>
      <c r="H8" s="380"/>
      <c r="I8" s="380"/>
      <c r="J8" s="380"/>
      <c r="K8" s="380"/>
      <c r="L8" s="380"/>
      <c r="M8" s="380"/>
    </row>
    <row r="9" spans="1:15">
      <c r="A9" s="381" t="s">
        <v>135</v>
      </c>
      <c r="B9" s="381"/>
      <c r="C9" s="381"/>
      <c r="D9" s="381"/>
      <c r="E9" s="381"/>
      <c r="F9" s="381"/>
      <c r="G9" s="381"/>
      <c r="H9" s="381"/>
      <c r="I9" s="381"/>
      <c r="J9" s="381"/>
      <c r="K9" s="381"/>
      <c r="L9" s="381"/>
      <c r="M9" s="381"/>
    </row>
    <row r="10" spans="1:15">
      <c r="A10" s="381"/>
      <c r="B10" s="381"/>
      <c r="C10" s="381"/>
      <c r="D10" s="381"/>
      <c r="E10" s="381"/>
      <c r="F10" s="381"/>
      <c r="G10" s="381"/>
      <c r="H10" s="381"/>
      <c r="I10" s="381"/>
      <c r="J10" s="381"/>
      <c r="K10" s="381"/>
      <c r="L10" s="381"/>
      <c r="M10" s="381"/>
    </row>
    <row r="11" spans="1:15">
      <c r="A11" s="381"/>
      <c r="B11" s="381"/>
      <c r="C11" s="381"/>
      <c r="D11" s="381"/>
      <c r="E11" s="381"/>
      <c r="F11" s="381"/>
      <c r="G11" s="381"/>
      <c r="H11" s="381"/>
      <c r="I11" s="381"/>
      <c r="J11" s="381"/>
      <c r="K11" s="381"/>
      <c r="L11" s="381"/>
      <c r="M11" s="381"/>
    </row>
    <row r="12" spans="1:15">
      <c r="A12" s="381"/>
      <c r="B12" s="381"/>
      <c r="C12" s="381"/>
      <c r="D12" s="381"/>
      <c r="E12" s="381"/>
      <c r="F12" s="381"/>
      <c r="G12" s="381"/>
      <c r="H12" s="381"/>
      <c r="I12" s="381"/>
      <c r="J12" s="381"/>
      <c r="K12" s="381"/>
      <c r="L12" s="381"/>
      <c r="M12" s="381"/>
    </row>
    <row r="13" spans="1:15" ht="15.75">
      <c r="A13" s="380" t="s">
        <v>2</v>
      </c>
      <c r="B13" s="380"/>
      <c r="C13" s="380"/>
      <c r="D13" s="380"/>
      <c r="E13" s="380"/>
      <c r="F13" s="380"/>
      <c r="G13" s="380"/>
      <c r="H13" s="380"/>
      <c r="I13" s="380"/>
      <c r="J13" s="380"/>
      <c r="K13" s="380"/>
      <c r="L13" s="380"/>
      <c r="M13" s="380"/>
    </row>
    <row r="14" spans="1:15">
      <c r="B14" s="26"/>
    </row>
    <row r="15" spans="1:15">
      <c r="A15" s="19"/>
      <c r="B15" s="19"/>
      <c r="C15" s="19"/>
      <c r="D15" s="19"/>
      <c r="E15" s="7"/>
      <c r="F15" s="7"/>
      <c r="G15" s="7"/>
      <c r="H15" s="7"/>
      <c r="I15" s="7"/>
      <c r="J15" s="7"/>
      <c r="K15" s="7"/>
      <c r="L15" s="7"/>
      <c r="M15" s="7"/>
    </row>
    <row r="16" spans="1:15">
      <c r="A16" s="51"/>
      <c r="B16" s="414">
        <v>2017</v>
      </c>
      <c r="C16" s="415"/>
      <c r="D16" s="416">
        <v>2018</v>
      </c>
      <c r="E16" s="416"/>
      <c r="F16" s="414">
        <v>2019</v>
      </c>
      <c r="G16" s="415"/>
      <c r="H16" s="414">
        <v>2020</v>
      </c>
      <c r="I16" s="415"/>
      <c r="J16" s="414">
        <v>2021</v>
      </c>
      <c r="K16" s="415"/>
      <c r="L16" s="414">
        <v>2022</v>
      </c>
      <c r="M16" s="415"/>
      <c r="N16" s="414">
        <v>2023</v>
      </c>
      <c r="O16" s="415"/>
    </row>
    <row r="17" spans="1:15" ht="30">
      <c r="A17" s="53"/>
      <c r="B17" s="179" t="s">
        <v>81</v>
      </c>
      <c r="C17" s="151" t="s">
        <v>9</v>
      </c>
      <c r="D17" s="179" t="s">
        <v>81</v>
      </c>
      <c r="E17" s="151" t="s">
        <v>9</v>
      </c>
      <c r="F17" s="179" t="s">
        <v>81</v>
      </c>
      <c r="G17" s="181" t="s">
        <v>9</v>
      </c>
      <c r="H17" s="256" t="s">
        <v>81</v>
      </c>
      <c r="I17" s="257" t="s">
        <v>9</v>
      </c>
      <c r="J17" s="256" t="s">
        <v>81</v>
      </c>
      <c r="K17" s="257" t="s">
        <v>9</v>
      </c>
      <c r="L17" s="256" t="s">
        <v>81</v>
      </c>
      <c r="M17" s="257" t="s">
        <v>9</v>
      </c>
      <c r="N17" s="256" t="s">
        <v>81</v>
      </c>
      <c r="O17" s="257" t="s">
        <v>9</v>
      </c>
    </row>
    <row r="18" spans="1:15">
      <c r="A18" s="107" t="s">
        <v>90</v>
      </c>
      <c r="B18" s="237">
        <f>SUM(B19:B22)</f>
        <v>119</v>
      </c>
      <c r="C18" s="190">
        <v>100</v>
      </c>
      <c r="D18" s="237">
        <f>SUM(D19:D22)</f>
        <v>138</v>
      </c>
      <c r="E18" s="190">
        <v>100</v>
      </c>
      <c r="F18" s="237">
        <f>SUM(F19:F22)</f>
        <v>146</v>
      </c>
      <c r="G18" s="191">
        <v>100</v>
      </c>
      <c r="H18" s="237">
        <v>128</v>
      </c>
      <c r="I18" s="191">
        <v>100</v>
      </c>
      <c r="J18" s="237">
        <v>121</v>
      </c>
      <c r="K18" s="191">
        <v>100</v>
      </c>
      <c r="L18" s="237">
        <v>141</v>
      </c>
      <c r="M18" s="191">
        <v>100</v>
      </c>
      <c r="N18" s="237">
        <v>150</v>
      </c>
      <c r="O18" s="191">
        <v>100</v>
      </c>
    </row>
    <row r="19" spans="1:15" ht="30">
      <c r="A19" s="35" t="s">
        <v>192</v>
      </c>
      <c r="B19" s="183">
        <v>89</v>
      </c>
      <c r="C19" s="182">
        <f>B19/B18*100</f>
        <v>74.789915966386559</v>
      </c>
      <c r="D19" s="238">
        <v>107</v>
      </c>
      <c r="E19" s="182">
        <f>D19/D18*100</f>
        <v>77.536231884057969</v>
      </c>
      <c r="F19" s="184">
        <v>114</v>
      </c>
      <c r="G19" s="182">
        <f>F19/F18*100</f>
        <v>78.082191780821915</v>
      </c>
      <c r="H19" s="184">
        <v>88</v>
      </c>
      <c r="I19" s="182">
        <f>H19/H18*100</f>
        <v>68.75</v>
      </c>
      <c r="J19" s="184">
        <v>85</v>
      </c>
      <c r="K19" s="182">
        <f>J19/J18*100</f>
        <v>70.247933884297524</v>
      </c>
      <c r="L19" s="184">
        <v>104</v>
      </c>
      <c r="M19" s="182">
        <f>L19/L18*100</f>
        <v>73.75886524822694</v>
      </c>
      <c r="N19" s="184">
        <v>111</v>
      </c>
      <c r="O19" s="182">
        <f>N19/N18*100</f>
        <v>74</v>
      </c>
    </row>
    <row r="20" spans="1:15">
      <c r="A20" s="72" t="s">
        <v>91</v>
      </c>
      <c r="B20" s="183">
        <v>27</v>
      </c>
      <c r="C20" s="182">
        <f>B20/B18*100</f>
        <v>22.689075630252102</v>
      </c>
      <c r="D20" s="238">
        <v>27</v>
      </c>
      <c r="E20" s="182">
        <f>D20/D18*100</f>
        <v>19.565217391304348</v>
      </c>
      <c r="F20" s="184">
        <v>28</v>
      </c>
      <c r="G20" s="182">
        <f>F20/F18*100</f>
        <v>19.17808219178082</v>
      </c>
      <c r="H20" s="184">
        <v>35</v>
      </c>
      <c r="I20" s="182">
        <f>H20/H18*100</f>
        <v>27.34375</v>
      </c>
      <c r="J20" s="184">
        <v>32</v>
      </c>
      <c r="K20" s="182">
        <f>J20/J18*100</f>
        <v>26.446280991735538</v>
      </c>
      <c r="L20" s="184">
        <v>32</v>
      </c>
      <c r="M20" s="182">
        <f>L20/L18*100</f>
        <v>22.695035460992909</v>
      </c>
      <c r="N20" s="184">
        <v>35</v>
      </c>
      <c r="O20" s="182">
        <f>N20/N18*100</f>
        <v>23.333333333333332</v>
      </c>
    </row>
    <row r="21" spans="1:15" ht="30">
      <c r="A21" s="72" t="s">
        <v>193</v>
      </c>
      <c r="B21" s="183">
        <v>2</v>
      </c>
      <c r="C21" s="182">
        <f>B21/B18*100</f>
        <v>1.680672268907563</v>
      </c>
      <c r="D21" s="238">
        <v>2</v>
      </c>
      <c r="E21" s="182">
        <f>D21/D18*100</f>
        <v>1.4492753623188406</v>
      </c>
      <c r="F21" s="184">
        <v>2</v>
      </c>
      <c r="G21" s="182">
        <f>F21/F18*100</f>
        <v>1.3698630136986301</v>
      </c>
      <c r="H21" s="184">
        <v>3</v>
      </c>
      <c r="I21" s="182">
        <f>H21/H18*100</f>
        <v>2.34375</v>
      </c>
      <c r="J21" s="184">
        <v>4</v>
      </c>
      <c r="K21" s="182">
        <f>J21/J18*100</f>
        <v>3.3057851239669422</v>
      </c>
      <c r="L21" s="184">
        <v>4</v>
      </c>
      <c r="M21" s="182">
        <f>L21/L18*100</f>
        <v>2.8368794326241136</v>
      </c>
      <c r="N21" s="184">
        <v>3</v>
      </c>
      <c r="O21" s="182">
        <f>N21/N18*100</f>
        <v>2</v>
      </c>
    </row>
    <row r="22" spans="1:15" ht="15.75" thickBot="1">
      <c r="A22" s="73" t="s">
        <v>92</v>
      </c>
      <c r="B22" s="239">
        <v>1</v>
      </c>
      <c r="C22" s="240">
        <f>B22/B18*100</f>
        <v>0.84033613445378152</v>
      </c>
      <c r="D22" s="241">
        <v>2</v>
      </c>
      <c r="E22" s="240">
        <f>D22/D18*100</f>
        <v>1.4492753623188406</v>
      </c>
      <c r="F22" s="242">
        <v>2</v>
      </c>
      <c r="G22" s="240">
        <f>F22/F18*100</f>
        <v>1.3698630136986301</v>
      </c>
      <c r="H22" s="242">
        <v>2</v>
      </c>
      <c r="I22" s="240">
        <f>H22/H18*100</f>
        <v>1.5625</v>
      </c>
      <c r="J22" s="242">
        <v>1</v>
      </c>
      <c r="K22" s="240">
        <f>J22/J18*100</f>
        <v>0.82644628099173556</v>
      </c>
      <c r="L22" s="242">
        <v>1</v>
      </c>
      <c r="M22" s="240">
        <f>L22/L18*100</f>
        <v>0.70921985815602839</v>
      </c>
      <c r="N22" s="242">
        <v>1</v>
      </c>
      <c r="O22" s="240">
        <f>N22/N18*100</f>
        <v>0.66666666666666674</v>
      </c>
    </row>
    <row r="23" spans="1:15" ht="15.75" thickTop="1">
      <c r="A23" s="72" t="s">
        <v>132</v>
      </c>
      <c r="B23" s="183">
        <v>54</v>
      </c>
      <c r="C23" s="182">
        <f>B23/B18*100</f>
        <v>45.378151260504204</v>
      </c>
      <c r="D23" s="243">
        <v>66</v>
      </c>
      <c r="E23" s="182">
        <f>D23/D18*100</f>
        <v>47.826086956521742</v>
      </c>
      <c r="F23" s="184">
        <v>66</v>
      </c>
      <c r="G23" s="182">
        <f>F23/F18*100</f>
        <v>45.205479452054789</v>
      </c>
      <c r="H23" s="258">
        <f ca="1">-H23</f>
        <v>0</v>
      </c>
      <c r="I23" s="259">
        <f ca="1">H23/H18*100</f>
        <v>0</v>
      </c>
      <c r="J23" s="184">
        <v>57</v>
      </c>
      <c r="K23" s="182">
        <f>J23/J18*100</f>
        <v>47.107438016528924</v>
      </c>
      <c r="L23" s="184">
        <v>63</v>
      </c>
      <c r="M23" s="182">
        <f>L23/L18*100</f>
        <v>44.680851063829785</v>
      </c>
      <c r="N23" s="184">
        <v>60</v>
      </c>
      <c r="O23" s="182">
        <f>N23/N18*100</f>
        <v>40</v>
      </c>
    </row>
    <row r="24" spans="1:15">
      <c r="A24" s="72" t="s">
        <v>133</v>
      </c>
      <c r="B24" s="183">
        <v>50</v>
      </c>
      <c r="C24" s="182">
        <f>B24/B18*100</f>
        <v>42.016806722689076</v>
      </c>
      <c r="D24" s="189">
        <v>54</v>
      </c>
      <c r="E24" s="182">
        <f>D24/D18*100</f>
        <v>39.130434782608695</v>
      </c>
      <c r="F24" s="184">
        <v>55</v>
      </c>
      <c r="G24" s="182">
        <f>F24/F18*100</f>
        <v>37.671232876712331</v>
      </c>
      <c r="H24" s="258">
        <v>0</v>
      </c>
      <c r="I24" s="259">
        <f>H24/H18*100</f>
        <v>0</v>
      </c>
      <c r="J24" s="184">
        <v>41</v>
      </c>
      <c r="K24" s="182">
        <f>J24/J18*100</f>
        <v>33.884297520661157</v>
      </c>
      <c r="L24" s="184">
        <v>51</v>
      </c>
      <c r="M24" s="182">
        <f>L24/L18*100</f>
        <v>36.170212765957451</v>
      </c>
      <c r="N24" s="184">
        <v>65</v>
      </c>
      <c r="O24" s="182">
        <f>N24/N18*100</f>
        <v>43.333333333333336</v>
      </c>
    </row>
    <row r="25" spans="1:15" ht="15.75" thickBot="1">
      <c r="A25" s="73" t="s">
        <v>134</v>
      </c>
      <c r="B25" s="239">
        <v>15</v>
      </c>
      <c r="C25" s="240">
        <f>B25/B18*100</f>
        <v>12.605042016806722</v>
      </c>
      <c r="D25" s="241">
        <v>18</v>
      </c>
      <c r="E25" s="240">
        <f>D25/D18*100</f>
        <v>13.043478260869565</v>
      </c>
      <c r="F25" s="242">
        <v>25</v>
      </c>
      <c r="G25" s="240">
        <f>F25/F18*100</f>
        <v>17.123287671232877</v>
      </c>
      <c r="H25" s="260">
        <v>0</v>
      </c>
      <c r="I25" s="261">
        <f>H25/H18*100</f>
        <v>0</v>
      </c>
      <c r="J25" s="242">
        <v>23</v>
      </c>
      <c r="K25" s="240">
        <f>J25/J18*100</f>
        <v>19.008264462809919</v>
      </c>
      <c r="L25" s="242">
        <v>27</v>
      </c>
      <c r="M25" s="240">
        <f>L25/L18*100</f>
        <v>19.148936170212767</v>
      </c>
      <c r="N25" s="242">
        <v>25</v>
      </c>
      <c r="O25" s="240">
        <f>N25/N18*100</f>
        <v>16.666666666666664</v>
      </c>
    </row>
    <row r="26" spans="1:15" ht="15.75" thickTop="1">
      <c r="A26" s="80" t="s">
        <v>136</v>
      </c>
      <c r="B26" s="186">
        <v>22</v>
      </c>
      <c r="C26" s="303">
        <v>0</v>
      </c>
      <c r="D26" s="306">
        <v>23</v>
      </c>
      <c r="E26" s="304">
        <v>0</v>
      </c>
      <c r="F26" s="188">
        <v>23</v>
      </c>
      <c r="G26" s="185"/>
      <c r="H26" s="262">
        <v>0</v>
      </c>
      <c r="I26" s="305">
        <v>0</v>
      </c>
      <c r="J26" s="188">
        <v>20</v>
      </c>
      <c r="K26" s="303">
        <v>0</v>
      </c>
      <c r="L26" s="188">
        <v>22</v>
      </c>
      <c r="M26" s="303">
        <v>0</v>
      </c>
      <c r="N26" s="188">
        <v>21</v>
      </c>
      <c r="O26" s="305">
        <v>0</v>
      </c>
    </row>
    <row r="28" spans="1:15">
      <c r="A28" s="403" t="s">
        <v>14</v>
      </c>
      <c r="B28" s="403"/>
      <c r="C28" s="403"/>
      <c r="D28" s="403"/>
      <c r="E28" s="403"/>
      <c r="F28" s="403"/>
      <c r="G28" s="403"/>
      <c r="H28" s="403"/>
      <c r="I28" s="403"/>
      <c r="J28" s="403"/>
      <c r="K28" s="403"/>
      <c r="L28" s="403"/>
      <c r="M28" s="403"/>
    </row>
    <row r="29" spans="1:15">
      <c r="A29" s="381" t="s">
        <v>197</v>
      </c>
      <c r="B29" s="387"/>
      <c r="C29" s="387"/>
      <c r="D29" s="387"/>
      <c r="E29" s="387"/>
      <c r="F29" s="387"/>
      <c r="G29" s="387"/>
      <c r="H29" s="387"/>
      <c r="I29" s="387"/>
      <c r="J29" s="387"/>
      <c r="K29" s="387"/>
      <c r="L29" s="387"/>
      <c r="M29" s="387"/>
    </row>
    <row r="30" spans="1:15">
      <c r="A30" s="387"/>
      <c r="B30" s="387"/>
      <c r="C30" s="387"/>
      <c r="D30" s="387"/>
      <c r="E30" s="387"/>
      <c r="F30" s="387"/>
      <c r="G30" s="387"/>
      <c r="H30" s="387"/>
      <c r="I30" s="387"/>
      <c r="J30" s="387"/>
      <c r="K30" s="387"/>
      <c r="L30" s="387"/>
      <c r="M30" s="387"/>
    </row>
    <row r="31" spans="1:15">
      <c r="A31" s="387"/>
      <c r="B31" s="387"/>
      <c r="C31" s="387"/>
      <c r="D31" s="387"/>
      <c r="E31" s="387"/>
      <c r="F31" s="387"/>
      <c r="G31" s="387"/>
      <c r="H31" s="387"/>
      <c r="I31" s="387"/>
      <c r="J31" s="387"/>
      <c r="K31" s="387"/>
      <c r="L31" s="387"/>
      <c r="M31" s="387"/>
    </row>
    <row r="32" spans="1:15">
      <c r="A32" s="387"/>
      <c r="B32" s="387"/>
      <c r="C32" s="387"/>
      <c r="D32" s="387"/>
      <c r="E32" s="387"/>
      <c r="F32" s="387"/>
      <c r="G32" s="387"/>
      <c r="H32" s="387"/>
      <c r="I32" s="387"/>
      <c r="J32" s="387"/>
      <c r="K32" s="387"/>
      <c r="L32" s="387"/>
      <c r="M32" s="387"/>
    </row>
    <row r="33" spans="1:13">
      <c r="A33" s="387"/>
      <c r="B33" s="387"/>
      <c r="C33" s="387"/>
      <c r="D33" s="387"/>
      <c r="E33" s="387"/>
      <c r="F33" s="387"/>
      <c r="G33" s="387"/>
      <c r="H33" s="387"/>
      <c r="I33" s="387"/>
      <c r="J33" s="387"/>
      <c r="K33" s="387"/>
      <c r="L33" s="387"/>
      <c r="M33" s="387"/>
    </row>
    <row r="34" spans="1:13">
      <c r="A34" s="387"/>
      <c r="B34" s="387"/>
      <c r="C34" s="387"/>
      <c r="D34" s="387"/>
      <c r="E34" s="387"/>
      <c r="F34" s="387"/>
      <c r="G34" s="387"/>
      <c r="H34" s="387"/>
      <c r="I34" s="387"/>
      <c r="J34" s="387"/>
      <c r="K34" s="387"/>
      <c r="L34" s="387"/>
      <c r="M34" s="387"/>
    </row>
    <row r="35" spans="1:13">
      <c r="A35" s="387"/>
      <c r="B35" s="387"/>
      <c r="C35" s="387"/>
      <c r="D35" s="387"/>
      <c r="E35" s="387"/>
      <c r="F35" s="387"/>
      <c r="G35" s="387"/>
      <c r="H35" s="387"/>
      <c r="I35" s="387"/>
      <c r="J35" s="387"/>
      <c r="K35" s="387"/>
      <c r="L35" s="387"/>
      <c r="M35" s="387"/>
    </row>
    <row r="36" spans="1:13">
      <c r="A36" s="387"/>
      <c r="B36" s="387"/>
      <c r="C36" s="387"/>
      <c r="D36" s="387"/>
      <c r="E36" s="387"/>
      <c r="F36" s="387"/>
      <c r="G36" s="387"/>
      <c r="H36" s="387"/>
      <c r="I36" s="387"/>
      <c r="J36" s="387"/>
      <c r="K36" s="387"/>
      <c r="L36" s="387"/>
      <c r="M36" s="387"/>
    </row>
    <row r="38" spans="1:13">
      <c r="A38" s="13" t="s">
        <v>15</v>
      </c>
    </row>
  </sheetData>
  <mergeCells count="15">
    <mergeCell ref="N16:O16"/>
    <mergeCell ref="A13:M13"/>
    <mergeCell ref="A1:M1"/>
    <mergeCell ref="A3:M3"/>
    <mergeCell ref="A4:M7"/>
    <mergeCell ref="A8:M8"/>
    <mergeCell ref="A9:M12"/>
    <mergeCell ref="B16:C16"/>
    <mergeCell ref="D16:E16"/>
    <mergeCell ref="F16:G16"/>
    <mergeCell ref="A28:M28"/>
    <mergeCell ref="A29:M36"/>
    <mergeCell ref="H16:I16"/>
    <mergeCell ref="J16:K16"/>
    <mergeCell ref="L16:M16"/>
  </mergeCells>
  <hyperlinks>
    <hyperlink ref="A38" location="Titelseite!A1" display="zurück zum Inhaltsverzeichnis" xr:uid="{00000000-0004-0000-1100-000000000000}"/>
  </hyperlinks>
  <pageMargins left="0.7" right="0.7" top="0.78740157499999996" bottom="0.78740157499999996" header="0.3" footer="0.3"/>
  <pageSetup paperSize="9" orientation="portrait" horizontalDpi="4294967293" r:id="rId1"/>
  <ignoredErrors>
    <ignoredError sqref="B18 D18 F18" formulaRange="1"/>
    <ignoredError sqref="H23" 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O32"/>
  <sheetViews>
    <sheetView workbookViewId="0">
      <selection sqref="A1:M1"/>
    </sheetView>
  </sheetViews>
  <sheetFormatPr baseColWidth="10" defaultColWidth="11.5703125" defaultRowHeight="15"/>
  <cols>
    <col min="1" max="1" width="37.7109375" style="4" customWidth="1"/>
    <col min="2" max="21" width="9.7109375" style="4" customWidth="1"/>
    <col min="22" max="16384" width="11.5703125" style="4"/>
  </cols>
  <sheetData>
    <row r="1" spans="1:13" ht="18.75">
      <c r="A1" s="386" t="s">
        <v>97</v>
      </c>
      <c r="B1" s="386"/>
      <c r="C1" s="386"/>
      <c r="D1" s="386"/>
      <c r="E1" s="386"/>
      <c r="F1" s="386"/>
      <c r="G1" s="386"/>
      <c r="H1" s="386"/>
      <c r="I1" s="386"/>
      <c r="J1" s="386"/>
      <c r="K1" s="386"/>
      <c r="L1" s="386"/>
      <c r="M1" s="386"/>
    </row>
    <row r="3" spans="1:13" ht="15.75">
      <c r="A3" s="380" t="s">
        <v>0</v>
      </c>
      <c r="B3" s="380"/>
      <c r="C3" s="380"/>
      <c r="D3" s="380"/>
      <c r="E3" s="380"/>
      <c r="F3" s="380"/>
      <c r="G3" s="380"/>
      <c r="H3" s="380"/>
      <c r="I3" s="380"/>
      <c r="J3" s="380"/>
      <c r="K3" s="380"/>
      <c r="L3" s="380"/>
      <c r="M3" s="380"/>
    </row>
    <row r="4" spans="1:13">
      <c r="A4" s="387" t="s">
        <v>95</v>
      </c>
      <c r="B4" s="387"/>
      <c r="C4" s="387"/>
      <c r="D4" s="387"/>
      <c r="E4" s="387"/>
      <c r="F4" s="387"/>
      <c r="G4" s="387"/>
      <c r="H4" s="387"/>
      <c r="I4" s="387"/>
      <c r="J4" s="387"/>
      <c r="K4" s="387"/>
      <c r="L4" s="387"/>
      <c r="M4" s="387"/>
    </row>
    <row r="5" spans="1:13">
      <c r="A5" s="387"/>
      <c r="B5" s="387"/>
      <c r="C5" s="387"/>
      <c r="D5" s="387"/>
      <c r="E5" s="387"/>
      <c r="F5" s="387"/>
      <c r="G5" s="387"/>
      <c r="H5" s="387"/>
      <c r="I5" s="387"/>
      <c r="J5" s="387"/>
      <c r="K5" s="387"/>
      <c r="L5" s="387"/>
      <c r="M5" s="387"/>
    </row>
    <row r="6" spans="1:13">
      <c r="A6" s="387"/>
      <c r="B6" s="387"/>
      <c r="C6" s="387"/>
      <c r="D6" s="387"/>
      <c r="E6" s="387"/>
      <c r="F6" s="387"/>
      <c r="G6" s="387"/>
      <c r="H6" s="387"/>
      <c r="I6" s="387"/>
      <c r="J6" s="387"/>
      <c r="K6" s="387"/>
      <c r="L6" s="387"/>
      <c r="M6" s="387"/>
    </row>
    <row r="7" spans="1:13">
      <c r="A7" s="387"/>
      <c r="B7" s="387"/>
      <c r="C7" s="387"/>
      <c r="D7" s="387"/>
      <c r="E7" s="387"/>
      <c r="F7" s="387"/>
      <c r="G7" s="387"/>
      <c r="H7" s="387"/>
      <c r="I7" s="387"/>
      <c r="J7" s="387"/>
      <c r="K7" s="387"/>
      <c r="L7" s="387"/>
      <c r="M7" s="387"/>
    </row>
    <row r="8" spans="1:13" ht="15.75">
      <c r="A8" s="380" t="s">
        <v>1</v>
      </c>
      <c r="B8" s="380"/>
      <c r="C8" s="380"/>
      <c r="D8" s="380"/>
      <c r="E8" s="380"/>
      <c r="F8" s="380"/>
      <c r="G8" s="380"/>
      <c r="H8" s="380"/>
      <c r="I8" s="380"/>
      <c r="J8" s="380"/>
      <c r="K8" s="380"/>
      <c r="L8" s="380"/>
      <c r="M8" s="380"/>
    </row>
    <row r="9" spans="1:13">
      <c r="A9" s="381" t="s">
        <v>194</v>
      </c>
      <c r="B9" s="381"/>
      <c r="C9" s="381"/>
      <c r="D9" s="381"/>
      <c r="E9" s="381"/>
      <c r="F9" s="381"/>
      <c r="G9" s="381"/>
      <c r="H9" s="381"/>
      <c r="I9" s="381"/>
      <c r="J9" s="381"/>
      <c r="K9" s="381"/>
      <c r="L9" s="381"/>
      <c r="M9" s="381"/>
    </row>
    <row r="10" spans="1:13">
      <c r="A10" s="381"/>
      <c r="B10" s="381"/>
      <c r="C10" s="381"/>
      <c r="D10" s="381"/>
      <c r="E10" s="381"/>
      <c r="F10" s="381"/>
      <c r="G10" s="381"/>
      <c r="H10" s="381"/>
      <c r="I10" s="381"/>
      <c r="J10" s="381"/>
      <c r="K10" s="381"/>
      <c r="L10" s="381"/>
      <c r="M10" s="381"/>
    </row>
    <row r="11" spans="1:13">
      <c r="A11" s="381"/>
      <c r="B11" s="381"/>
      <c r="C11" s="381"/>
      <c r="D11" s="381"/>
      <c r="E11" s="381"/>
      <c r="F11" s="381"/>
      <c r="G11" s="381"/>
      <c r="H11" s="381"/>
      <c r="I11" s="381"/>
      <c r="J11" s="381"/>
      <c r="K11" s="381"/>
      <c r="L11" s="381"/>
      <c r="M11" s="381"/>
    </row>
    <row r="12" spans="1:13">
      <c r="A12" s="381"/>
      <c r="B12" s="381"/>
      <c r="C12" s="381"/>
      <c r="D12" s="381"/>
      <c r="E12" s="381"/>
      <c r="F12" s="381"/>
      <c r="G12" s="381"/>
      <c r="H12" s="381"/>
      <c r="I12" s="381"/>
      <c r="J12" s="381"/>
      <c r="K12" s="381"/>
      <c r="L12" s="381"/>
      <c r="M12" s="381"/>
    </row>
    <row r="13" spans="1:13" ht="15.75">
      <c r="A13" s="380" t="s">
        <v>2</v>
      </c>
      <c r="B13" s="380"/>
      <c r="C13" s="380"/>
      <c r="D13" s="380"/>
      <c r="E13" s="380"/>
      <c r="F13" s="380"/>
      <c r="G13" s="380"/>
      <c r="H13" s="380"/>
      <c r="I13" s="380"/>
      <c r="J13" s="380"/>
      <c r="K13" s="380"/>
      <c r="L13" s="380"/>
      <c r="M13" s="380"/>
    </row>
    <row r="15" spans="1:13">
      <c r="A15" s="19"/>
      <c r="B15" s="19"/>
      <c r="C15" s="19"/>
      <c r="D15" s="19"/>
      <c r="E15" s="7"/>
      <c r="F15" s="7"/>
      <c r="G15" s="7"/>
      <c r="H15" s="7"/>
      <c r="I15" s="7"/>
      <c r="J15" s="7"/>
      <c r="K15" s="7"/>
      <c r="L15" s="7"/>
      <c r="M15" s="7"/>
    </row>
    <row r="16" spans="1:13">
      <c r="A16" s="51"/>
      <c r="B16" s="416">
        <v>2018</v>
      </c>
      <c r="C16" s="416"/>
      <c r="D16" s="414">
        <v>2019</v>
      </c>
      <c r="E16" s="415"/>
    </row>
    <row r="17" spans="1:15" ht="30">
      <c r="A17" s="53"/>
      <c r="B17" s="179" t="s">
        <v>81</v>
      </c>
      <c r="C17" s="151" t="s">
        <v>9</v>
      </c>
      <c r="D17" s="179" t="s">
        <v>81</v>
      </c>
      <c r="E17" s="181" t="s">
        <v>9</v>
      </c>
    </row>
    <row r="18" spans="1:15">
      <c r="A18" s="107" t="s">
        <v>93</v>
      </c>
      <c r="B18" s="237">
        <v>1120</v>
      </c>
      <c r="C18" s="190">
        <v>100</v>
      </c>
      <c r="D18" s="237">
        <v>1226</v>
      </c>
      <c r="E18" s="191">
        <v>100</v>
      </c>
    </row>
    <row r="19" spans="1:15" ht="30">
      <c r="A19" s="40" t="s">
        <v>94</v>
      </c>
      <c r="B19" s="187">
        <v>681</v>
      </c>
      <c r="C19" s="192">
        <f>B19/B18*100</f>
        <v>60.803571428571423</v>
      </c>
      <c r="D19" s="244">
        <v>750</v>
      </c>
      <c r="E19" s="192">
        <f>D19/D18*100</f>
        <v>61.174551386623165</v>
      </c>
      <c r="O19" s="26"/>
    </row>
    <row r="21" spans="1:15">
      <c r="A21" s="25"/>
      <c r="B21" s="25"/>
      <c r="C21" s="25"/>
      <c r="D21" s="25"/>
      <c r="E21" s="25"/>
      <c r="F21" s="15"/>
      <c r="G21" s="15"/>
      <c r="H21" s="15"/>
      <c r="I21" s="15"/>
      <c r="J21" s="15"/>
      <c r="K21" s="15"/>
      <c r="L21" s="15"/>
      <c r="M21" s="15"/>
    </row>
    <row r="22" spans="1:15">
      <c r="A22" s="403" t="s">
        <v>14</v>
      </c>
      <c r="B22" s="403"/>
      <c r="C22" s="403"/>
      <c r="D22" s="403"/>
      <c r="E22" s="403"/>
      <c r="F22" s="403"/>
      <c r="G22" s="403"/>
      <c r="H22" s="403"/>
      <c r="I22" s="403"/>
      <c r="J22" s="403"/>
      <c r="K22" s="403"/>
      <c r="L22" s="403"/>
      <c r="M22" s="403"/>
    </row>
    <row r="23" spans="1:15">
      <c r="A23" s="381" t="s">
        <v>197</v>
      </c>
      <c r="B23" s="387"/>
      <c r="C23" s="387"/>
      <c r="D23" s="387"/>
      <c r="E23" s="387"/>
      <c r="F23" s="387"/>
      <c r="G23" s="387"/>
      <c r="H23" s="387"/>
      <c r="I23" s="387"/>
      <c r="J23" s="387"/>
      <c r="K23" s="387"/>
      <c r="L23" s="387"/>
      <c r="M23" s="387"/>
    </row>
    <row r="24" spans="1:15">
      <c r="A24" s="387"/>
      <c r="B24" s="387"/>
      <c r="C24" s="387"/>
      <c r="D24" s="387"/>
      <c r="E24" s="387"/>
      <c r="F24" s="387"/>
      <c r="G24" s="387"/>
      <c r="H24" s="387"/>
      <c r="I24" s="387"/>
      <c r="J24" s="387"/>
      <c r="K24" s="387"/>
      <c r="L24" s="387"/>
      <c r="M24" s="387"/>
    </row>
    <row r="25" spans="1:15">
      <c r="A25" s="387"/>
      <c r="B25" s="387"/>
      <c r="C25" s="387"/>
      <c r="D25" s="387"/>
      <c r="E25" s="387"/>
      <c r="F25" s="387"/>
      <c r="G25" s="387"/>
      <c r="H25" s="387"/>
      <c r="I25" s="387"/>
      <c r="J25" s="387"/>
      <c r="K25" s="387"/>
      <c r="L25" s="387"/>
      <c r="M25" s="387"/>
    </row>
    <row r="26" spans="1:15">
      <c r="A26" s="387"/>
      <c r="B26" s="387"/>
      <c r="C26" s="387"/>
      <c r="D26" s="387"/>
      <c r="E26" s="387"/>
      <c r="F26" s="387"/>
      <c r="G26" s="387"/>
      <c r="H26" s="387"/>
      <c r="I26" s="387"/>
      <c r="J26" s="387"/>
      <c r="K26" s="387"/>
      <c r="L26" s="387"/>
      <c r="M26" s="387"/>
    </row>
    <row r="27" spans="1:15">
      <c r="A27" s="387"/>
      <c r="B27" s="387"/>
      <c r="C27" s="387"/>
      <c r="D27" s="387"/>
      <c r="E27" s="387"/>
      <c r="F27" s="387"/>
      <c r="G27" s="387"/>
      <c r="H27" s="387"/>
      <c r="I27" s="387"/>
      <c r="J27" s="387"/>
      <c r="K27" s="387"/>
      <c r="L27" s="387"/>
      <c r="M27" s="387"/>
    </row>
    <row r="28" spans="1:15">
      <c r="A28" s="387"/>
      <c r="B28" s="387"/>
      <c r="C28" s="387"/>
      <c r="D28" s="387"/>
      <c r="E28" s="387"/>
      <c r="F28" s="387"/>
      <c r="G28" s="387"/>
      <c r="H28" s="387"/>
      <c r="I28" s="387"/>
      <c r="J28" s="387"/>
      <c r="K28" s="387"/>
      <c r="L28" s="387"/>
      <c r="M28" s="387"/>
    </row>
    <row r="29" spans="1:15">
      <c r="A29" s="387"/>
      <c r="B29" s="387"/>
      <c r="C29" s="387"/>
      <c r="D29" s="387"/>
      <c r="E29" s="387"/>
      <c r="F29" s="387"/>
      <c r="G29" s="387"/>
      <c r="H29" s="387"/>
      <c r="I29" s="387"/>
      <c r="J29" s="387"/>
      <c r="K29" s="387"/>
      <c r="L29" s="387"/>
      <c r="M29" s="387"/>
    </row>
    <row r="30" spans="1:15">
      <c r="A30" s="387"/>
      <c r="B30" s="387"/>
      <c r="C30" s="387"/>
      <c r="D30" s="387"/>
      <c r="E30" s="387"/>
      <c r="F30" s="387"/>
      <c r="G30" s="387"/>
      <c r="H30" s="387"/>
      <c r="I30" s="387"/>
      <c r="J30" s="387"/>
      <c r="K30" s="387"/>
      <c r="L30" s="387"/>
      <c r="M30" s="387"/>
    </row>
    <row r="32" spans="1:15">
      <c r="A32" s="13" t="s">
        <v>15</v>
      </c>
    </row>
  </sheetData>
  <mergeCells count="10">
    <mergeCell ref="B16:C16"/>
    <mergeCell ref="D16:E16"/>
    <mergeCell ref="A22:M22"/>
    <mergeCell ref="A23:M30"/>
    <mergeCell ref="A1:M1"/>
    <mergeCell ref="A3:M3"/>
    <mergeCell ref="A4:M7"/>
    <mergeCell ref="A8:M8"/>
    <mergeCell ref="A9:M12"/>
    <mergeCell ref="A13:M13"/>
  </mergeCells>
  <hyperlinks>
    <hyperlink ref="A32" location="Titelseite!A1" display="zurück zum Inhaltsverzeichnis" xr:uid="{00000000-0004-0000-1200-000000000000}"/>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63"/>
  <sheetViews>
    <sheetView workbookViewId="0">
      <selection activeCell="L32" sqref="L32"/>
    </sheetView>
  </sheetViews>
  <sheetFormatPr baseColWidth="10" defaultRowHeight="15"/>
  <cols>
    <col min="1" max="1" width="40.42578125" customWidth="1"/>
  </cols>
  <sheetData>
    <row r="1" spans="1:15" ht="18.75">
      <c r="A1" s="386" t="s">
        <v>140</v>
      </c>
      <c r="B1" s="386"/>
      <c r="C1" s="386"/>
      <c r="D1" s="386"/>
      <c r="E1" s="386"/>
      <c r="F1" s="386"/>
      <c r="G1" s="386"/>
      <c r="H1" s="386"/>
      <c r="I1" s="386"/>
      <c r="J1" s="386"/>
      <c r="K1" s="386"/>
      <c r="L1" s="386"/>
      <c r="M1" s="386"/>
    </row>
    <row r="3" spans="1:15" ht="15.75">
      <c r="A3" s="380" t="s">
        <v>0</v>
      </c>
      <c r="B3" s="380"/>
      <c r="C3" s="380"/>
      <c r="D3" s="380"/>
      <c r="E3" s="380"/>
      <c r="F3" s="380"/>
      <c r="G3" s="380"/>
      <c r="H3" s="380"/>
      <c r="I3" s="380"/>
      <c r="J3" s="380"/>
      <c r="K3" s="380"/>
      <c r="L3" s="380"/>
      <c r="M3" s="380"/>
    </row>
    <row r="4" spans="1:15">
      <c r="A4" s="387" t="s">
        <v>219</v>
      </c>
      <c r="B4" s="387"/>
      <c r="C4" s="387"/>
      <c r="D4" s="387"/>
      <c r="E4" s="387"/>
      <c r="F4" s="387"/>
      <c r="G4" s="387"/>
      <c r="H4" s="387"/>
      <c r="I4" s="387"/>
      <c r="J4" s="387"/>
      <c r="K4" s="387"/>
      <c r="L4" s="387"/>
      <c r="M4" s="387"/>
      <c r="N4" s="26"/>
    </row>
    <row r="5" spans="1:15">
      <c r="A5" s="387"/>
      <c r="B5" s="387"/>
      <c r="C5" s="387"/>
      <c r="D5" s="387"/>
      <c r="E5" s="387"/>
      <c r="F5" s="387"/>
      <c r="G5" s="387"/>
      <c r="H5" s="387"/>
      <c r="I5" s="387"/>
      <c r="J5" s="387"/>
      <c r="K5" s="387"/>
      <c r="L5" s="387"/>
      <c r="M5" s="387"/>
    </row>
    <row r="6" spans="1:15">
      <c r="A6" s="387"/>
      <c r="B6" s="387"/>
      <c r="C6" s="387"/>
      <c r="D6" s="387"/>
      <c r="E6" s="387"/>
      <c r="F6" s="387"/>
      <c r="G6" s="387"/>
      <c r="H6" s="387"/>
      <c r="I6" s="387"/>
      <c r="J6" s="387"/>
      <c r="K6" s="387"/>
      <c r="L6" s="387"/>
      <c r="M6" s="387"/>
    </row>
    <row r="7" spans="1:15">
      <c r="A7" s="387"/>
      <c r="B7" s="387"/>
      <c r="C7" s="387"/>
      <c r="D7" s="387"/>
      <c r="E7" s="387"/>
      <c r="F7" s="387"/>
      <c r="G7" s="387"/>
      <c r="H7" s="387"/>
      <c r="I7" s="387"/>
      <c r="J7" s="387"/>
      <c r="K7" s="387"/>
      <c r="L7" s="387"/>
      <c r="M7" s="387"/>
    </row>
    <row r="8" spans="1:15" ht="15.75">
      <c r="A8" s="380" t="s">
        <v>1</v>
      </c>
      <c r="B8" s="380"/>
      <c r="C8" s="380"/>
      <c r="D8" s="380"/>
      <c r="E8" s="380"/>
      <c r="F8" s="380"/>
      <c r="G8" s="380"/>
      <c r="H8" s="380"/>
      <c r="I8" s="380"/>
      <c r="J8" s="380"/>
      <c r="K8" s="380"/>
      <c r="L8" s="380"/>
      <c r="M8" s="380"/>
    </row>
    <row r="9" spans="1:15">
      <c r="A9" s="388" t="s">
        <v>137</v>
      </c>
      <c r="B9" s="388"/>
      <c r="C9" s="388"/>
      <c r="D9" s="388"/>
      <c r="E9" s="388"/>
      <c r="F9" s="388"/>
      <c r="G9" s="388"/>
      <c r="H9" s="388"/>
      <c r="I9" s="388"/>
      <c r="J9" s="388"/>
      <c r="K9" s="388"/>
      <c r="L9" s="388"/>
      <c r="M9" s="388"/>
    </row>
    <row r="10" spans="1:15">
      <c r="A10" s="388"/>
      <c r="B10" s="388"/>
      <c r="C10" s="388"/>
      <c r="D10" s="388"/>
      <c r="E10" s="388"/>
      <c r="F10" s="388"/>
      <c r="G10" s="388"/>
      <c r="H10" s="388"/>
      <c r="I10" s="388"/>
      <c r="J10" s="388"/>
      <c r="K10" s="388"/>
      <c r="L10" s="388"/>
      <c r="M10" s="388"/>
    </row>
    <row r="11" spans="1:15">
      <c r="A11" s="388"/>
      <c r="B11" s="388"/>
      <c r="C11" s="388"/>
      <c r="D11" s="388"/>
      <c r="E11" s="388"/>
      <c r="F11" s="388"/>
      <c r="G11" s="388"/>
      <c r="H11" s="388"/>
      <c r="I11" s="388"/>
      <c r="J11" s="388"/>
      <c r="K11" s="388"/>
      <c r="L11" s="388"/>
      <c r="M11" s="388"/>
    </row>
    <row r="12" spans="1:15">
      <c r="A12" s="388"/>
      <c r="B12" s="388"/>
      <c r="C12" s="388"/>
      <c r="D12" s="388"/>
      <c r="E12" s="388"/>
      <c r="F12" s="388"/>
      <c r="G12" s="388"/>
      <c r="H12" s="388"/>
      <c r="I12" s="388"/>
      <c r="J12" s="388"/>
      <c r="K12" s="388"/>
      <c r="L12" s="388"/>
      <c r="M12" s="388"/>
    </row>
    <row r="13" spans="1:15" ht="15.75">
      <c r="A13" s="380" t="s">
        <v>2</v>
      </c>
      <c r="B13" s="380"/>
      <c r="C13" s="380"/>
      <c r="D13" s="380"/>
      <c r="E13" s="380"/>
      <c r="F13" s="380"/>
      <c r="G13" s="380"/>
      <c r="H13" s="380"/>
      <c r="I13" s="380"/>
      <c r="J13" s="380"/>
      <c r="K13" s="380"/>
      <c r="L13" s="380"/>
      <c r="M13" s="380"/>
    </row>
    <row r="14" spans="1:15" s="2" customFormat="1" ht="16.5" customHeight="1">
      <c r="A14" s="5"/>
      <c r="B14" s="1"/>
      <c r="C14" s="1"/>
      <c r="D14" s="1"/>
      <c r="E14" s="1"/>
      <c r="F14" s="1"/>
      <c r="G14" s="1"/>
    </row>
    <row r="15" spans="1:15" s="4" customFormat="1">
      <c r="A15" s="16" t="s">
        <v>73</v>
      </c>
      <c r="B15" s="16"/>
      <c r="C15" s="16"/>
      <c r="D15" s="16"/>
      <c r="E15" s="7"/>
      <c r="F15" s="7"/>
      <c r="G15" s="7"/>
      <c r="H15" s="7"/>
      <c r="I15" s="7"/>
      <c r="J15" s="7"/>
      <c r="K15" s="7"/>
      <c r="L15" s="7"/>
      <c r="M15" s="7"/>
    </row>
    <row r="16" spans="1:15" s="4" customFormat="1">
      <c r="A16" s="309"/>
      <c r="B16" s="382">
        <v>2018</v>
      </c>
      <c r="C16" s="384"/>
      <c r="D16" s="382">
        <v>2019</v>
      </c>
      <c r="E16" s="385"/>
      <c r="F16" s="382">
        <v>2020</v>
      </c>
      <c r="G16" s="385"/>
      <c r="H16" s="382">
        <v>2021</v>
      </c>
      <c r="I16" s="385"/>
      <c r="J16" s="382">
        <v>2022</v>
      </c>
      <c r="K16" s="383"/>
      <c r="L16" s="382">
        <v>2023</v>
      </c>
      <c r="M16" s="383"/>
      <c r="N16" s="292"/>
      <c r="O16" s="292"/>
    </row>
    <row r="17" spans="1:35" s="4" customFormat="1" ht="30">
      <c r="A17" s="310"/>
      <c r="B17" s="30" t="s">
        <v>8</v>
      </c>
      <c r="C17" s="31" t="s">
        <v>9</v>
      </c>
      <c r="D17" s="30" t="s">
        <v>8</v>
      </c>
      <c r="E17" s="31" t="s">
        <v>9</v>
      </c>
      <c r="F17" s="30" t="s">
        <v>8</v>
      </c>
      <c r="G17" s="31" t="s">
        <v>9</v>
      </c>
      <c r="H17" s="30" t="s">
        <v>8</v>
      </c>
      <c r="I17" s="31" t="s">
        <v>9</v>
      </c>
      <c r="J17" s="30" t="s">
        <v>8</v>
      </c>
      <c r="K17" s="311" t="s">
        <v>9</v>
      </c>
      <c r="L17" s="30" t="s">
        <v>8</v>
      </c>
      <c r="M17" s="311" t="s">
        <v>9</v>
      </c>
      <c r="N17" s="308"/>
      <c r="O17" s="217"/>
    </row>
    <row r="18" spans="1:35" s="4" customFormat="1">
      <c r="A18" s="312" t="s">
        <v>74</v>
      </c>
      <c r="B18" s="33">
        <f t="shared" ref="B18:E18" si="0">SUM(B19:B24)</f>
        <v>2897</v>
      </c>
      <c r="C18" s="34">
        <f t="shared" si="0"/>
        <v>99.999999999999986</v>
      </c>
      <c r="D18" s="33">
        <f t="shared" si="0"/>
        <v>2971</v>
      </c>
      <c r="E18" s="34">
        <f t="shared" si="0"/>
        <v>100</v>
      </c>
      <c r="F18" s="33">
        <f>SUM(F19:F24)</f>
        <v>1879</v>
      </c>
      <c r="G18" s="34">
        <f>SUM(G19:G24)</f>
        <v>99.999999999999986</v>
      </c>
      <c r="H18" s="33">
        <f t="shared" ref="H18:I18" si="1">SUM(H19:H24)</f>
        <v>1055</v>
      </c>
      <c r="I18" s="34">
        <f t="shared" si="1"/>
        <v>100</v>
      </c>
      <c r="J18" s="33">
        <f t="shared" ref="J18:K18" si="2">SUM(J19:J24)</f>
        <v>1898</v>
      </c>
      <c r="K18" s="313">
        <f t="shared" si="2"/>
        <v>100</v>
      </c>
      <c r="L18" s="33">
        <v>2204</v>
      </c>
      <c r="M18" s="313">
        <f t="shared" ref="M18" si="3">SUM(M19:M24)</f>
        <v>100</v>
      </c>
      <c r="N18" s="170"/>
      <c r="O18" s="170"/>
      <c r="Q18" s="22"/>
      <c r="R18" s="22"/>
    </row>
    <row r="19" spans="1:35" s="4" customFormat="1">
      <c r="A19" s="314" t="s">
        <v>75</v>
      </c>
      <c r="B19" s="36">
        <v>134</v>
      </c>
      <c r="C19" s="37">
        <f>B19/B18*100</f>
        <v>4.6254746289264759</v>
      </c>
      <c r="D19" s="36">
        <v>188</v>
      </c>
      <c r="E19" s="37">
        <f>D19/D18*100</f>
        <v>6.3278357455402219</v>
      </c>
      <c r="F19" s="252">
        <v>96</v>
      </c>
      <c r="G19" s="37">
        <f>F19/F18*100</f>
        <v>5.1091005854177753</v>
      </c>
      <c r="H19" s="252">
        <v>34</v>
      </c>
      <c r="I19" s="37">
        <f>H19/H18*100</f>
        <v>3.2227488151658767</v>
      </c>
      <c r="J19" s="252">
        <v>145</v>
      </c>
      <c r="K19" s="315">
        <f>J19/J18*100</f>
        <v>7.639620653319283</v>
      </c>
      <c r="L19" s="252">
        <v>89</v>
      </c>
      <c r="M19" s="315">
        <f>L19/L18*100</f>
        <v>4.0381125226860259</v>
      </c>
      <c r="Q19" s="22"/>
      <c r="R19" s="22"/>
    </row>
    <row r="20" spans="1:35" s="4" customFormat="1">
      <c r="A20" s="314" t="s">
        <v>76</v>
      </c>
      <c r="B20" s="36">
        <v>453</v>
      </c>
      <c r="C20" s="38">
        <f>B20/B18*100</f>
        <v>15.636865723161891</v>
      </c>
      <c r="D20" s="36">
        <v>468</v>
      </c>
      <c r="E20" s="38">
        <f>D20/D18*100</f>
        <v>15.752271962302256</v>
      </c>
      <c r="F20" s="252">
        <v>247</v>
      </c>
      <c r="G20" s="38">
        <f>F20/F18*100</f>
        <v>13.145290047897817</v>
      </c>
      <c r="H20" s="252">
        <v>99</v>
      </c>
      <c r="I20" s="38">
        <f>H20/H18*100</f>
        <v>9.3838862559241711</v>
      </c>
      <c r="J20" s="252">
        <v>285</v>
      </c>
      <c r="K20" s="316">
        <f>J20/J18*100</f>
        <v>15.015806111696522</v>
      </c>
      <c r="L20" s="252">
        <v>271</v>
      </c>
      <c r="M20" s="316">
        <f>L20/L18*100</f>
        <v>12.295825771324864</v>
      </c>
      <c r="Q20" s="22"/>
      <c r="R20" s="22"/>
    </row>
    <row r="21" spans="1:35" s="4" customFormat="1">
      <c r="A21" s="314" t="s">
        <v>77</v>
      </c>
      <c r="B21" s="36">
        <v>920</v>
      </c>
      <c r="C21" s="38">
        <f>B21/B18*100</f>
        <v>31.756989989644456</v>
      </c>
      <c r="D21" s="36">
        <v>903</v>
      </c>
      <c r="E21" s="38">
        <f>D21/D18*100</f>
        <v>30.393806799057554</v>
      </c>
      <c r="F21" s="252">
        <v>544</v>
      </c>
      <c r="G21" s="38">
        <f>F21/F18*100</f>
        <v>28.951569984034059</v>
      </c>
      <c r="H21" s="252">
        <v>316</v>
      </c>
      <c r="I21" s="38">
        <f>H21/H18*100</f>
        <v>29.952606635071088</v>
      </c>
      <c r="J21" s="252">
        <v>513</v>
      </c>
      <c r="K21" s="316">
        <f>J21/J18*100</f>
        <v>27.028451001053739</v>
      </c>
      <c r="L21" s="252">
        <v>741</v>
      </c>
      <c r="M21" s="316">
        <f>L21/L18*100</f>
        <v>33.620689655172413</v>
      </c>
      <c r="Q21" s="22"/>
      <c r="R21" s="22"/>
    </row>
    <row r="22" spans="1:35" s="4" customFormat="1">
      <c r="A22" s="314" t="s">
        <v>78</v>
      </c>
      <c r="B22" s="36">
        <v>1124</v>
      </c>
      <c r="C22" s="39">
        <f>B22/B18*100</f>
        <v>38.798757335174315</v>
      </c>
      <c r="D22" s="36">
        <v>1124</v>
      </c>
      <c r="E22" s="39">
        <f>D22/D18*100</f>
        <v>37.832379670144732</v>
      </c>
      <c r="F22" s="252">
        <v>832</v>
      </c>
      <c r="G22" s="39">
        <f>F22/F18*100</f>
        <v>44.278871740287386</v>
      </c>
      <c r="H22" s="252">
        <v>526</v>
      </c>
      <c r="I22" s="39">
        <f>H22/H18*100</f>
        <v>49.857819905213269</v>
      </c>
      <c r="J22" s="252">
        <v>800</v>
      </c>
      <c r="K22" s="317">
        <f>J22/J18*100</f>
        <v>42.149631190727085</v>
      </c>
      <c r="L22" s="252">
        <v>880</v>
      </c>
      <c r="M22" s="317">
        <f>L22/L18*100</f>
        <v>39.927404718693282</v>
      </c>
      <c r="Q22" s="22"/>
      <c r="R22" s="22"/>
    </row>
    <row r="23" spans="1:35" s="4" customFormat="1">
      <c r="A23" s="314" t="s">
        <v>79</v>
      </c>
      <c r="B23" s="36">
        <v>232</v>
      </c>
      <c r="C23" s="37">
        <f>B23/B18*100</f>
        <v>8.0082844321712123</v>
      </c>
      <c r="D23" s="36">
        <v>266</v>
      </c>
      <c r="E23" s="37">
        <f>D23/D18*100</f>
        <v>8.9532144059239318</v>
      </c>
      <c r="F23" s="252">
        <v>146</v>
      </c>
      <c r="G23" s="37">
        <f>F23/F18*100</f>
        <v>7.7700904736562011</v>
      </c>
      <c r="H23" s="252">
        <v>72</v>
      </c>
      <c r="I23" s="37">
        <f>H23/H18*100</f>
        <v>6.8246445497630326</v>
      </c>
      <c r="J23" s="252">
        <v>144</v>
      </c>
      <c r="K23" s="315">
        <f>J23/J18*100</f>
        <v>7.5869336143308752</v>
      </c>
      <c r="L23" s="252">
        <v>197</v>
      </c>
      <c r="M23" s="315">
        <f>L23/L18*100</f>
        <v>8.9382940108892921</v>
      </c>
      <c r="Q23" s="22"/>
      <c r="R23" s="22"/>
    </row>
    <row r="24" spans="1:35" s="4" customFormat="1">
      <c r="A24" s="318" t="s">
        <v>195</v>
      </c>
      <c r="B24" s="41">
        <v>34</v>
      </c>
      <c r="C24" s="42">
        <f>B24/B18*100</f>
        <v>1.1736278909216431</v>
      </c>
      <c r="D24" s="307">
        <v>22</v>
      </c>
      <c r="E24" s="254">
        <f>D24/D18*100</f>
        <v>0.74049141703130261</v>
      </c>
      <c r="F24" s="255">
        <v>14</v>
      </c>
      <c r="G24" s="253">
        <f>F24/F18*100</f>
        <v>0.74507716870675889</v>
      </c>
      <c r="H24" s="255">
        <v>8</v>
      </c>
      <c r="I24" s="253">
        <f>H24/H18*100</f>
        <v>0.7582938388625593</v>
      </c>
      <c r="J24" s="255">
        <v>11</v>
      </c>
      <c r="K24" s="319">
        <f>J24/J18*100</f>
        <v>0.57955742887249739</v>
      </c>
      <c r="L24" s="255">
        <v>26</v>
      </c>
      <c r="M24" s="319">
        <f>L24/L18*100</f>
        <v>1.1796733212341199</v>
      </c>
      <c r="Q24" s="22"/>
      <c r="R24" s="22"/>
    </row>
    <row r="25" spans="1:35" s="2" customFormat="1">
      <c r="A25" s="312" t="s">
        <v>99</v>
      </c>
      <c r="B25" s="33">
        <f t="shared" ref="B25:E25" si="4">SUM(B26:B31)</f>
        <v>119964</v>
      </c>
      <c r="C25" s="34">
        <f t="shared" si="4"/>
        <v>100</v>
      </c>
      <c r="D25" s="33">
        <f t="shared" si="4"/>
        <v>91965</v>
      </c>
      <c r="E25" s="34">
        <f t="shared" si="4"/>
        <v>99.999999999999986</v>
      </c>
      <c r="F25" s="33">
        <f>SUM(F26:F31)</f>
        <v>52842</v>
      </c>
      <c r="G25" s="34">
        <f>SUM(G26:G31)</f>
        <v>100</v>
      </c>
      <c r="H25" s="33">
        <f t="shared" ref="H25:I25" si="5">SUM(H26:H31)</f>
        <v>38346</v>
      </c>
      <c r="I25" s="34">
        <f t="shared" si="5"/>
        <v>100</v>
      </c>
      <c r="J25" s="33">
        <f t="shared" ref="J25:K25" si="6">SUM(J26:J31)</f>
        <v>58948</v>
      </c>
      <c r="K25" s="313">
        <f t="shared" si="6"/>
        <v>99.999999999999986</v>
      </c>
      <c r="L25" s="33">
        <v>69931</v>
      </c>
      <c r="M25" s="313">
        <f t="shared" ref="M25" si="7">SUM(M26:M31)</f>
        <v>100.00000000000001</v>
      </c>
      <c r="Q25" s="22"/>
      <c r="R25" s="22"/>
      <c r="T25" s="3"/>
      <c r="W25" s="3"/>
      <c r="Z25" s="3"/>
      <c r="AC25" s="3"/>
      <c r="AF25" s="3"/>
      <c r="AI25" s="3"/>
    </row>
    <row r="26" spans="1:35" s="2" customFormat="1">
      <c r="A26" s="314" t="s">
        <v>75</v>
      </c>
      <c r="B26" s="36">
        <v>3785</v>
      </c>
      <c r="C26" s="37">
        <f>B26/B25*100</f>
        <v>3.1551132006268543</v>
      </c>
      <c r="D26" s="36">
        <v>5342</v>
      </c>
      <c r="E26" s="37">
        <f>D26/D25*100</f>
        <v>5.8087315826673187</v>
      </c>
      <c r="F26" s="36">
        <v>2815</v>
      </c>
      <c r="G26" s="37">
        <f>F26/F25*100</f>
        <v>5.3272018470156315</v>
      </c>
      <c r="H26" s="36">
        <v>194</v>
      </c>
      <c r="I26" s="37">
        <f>H26/H25*100</f>
        <v>0.50591978302821672</v>
      </c>
      <c r="J26" s="36">
        <v>2663</v>
      </c>
      <c r="K26" s="315">
        <f>J26/J25*100</f>
        <v>4.5175408834905344</v>
      </c>
      <c r="L26" s="36">
        <v>1696</v>
      </c>
      <c r="M26" s="315">
        <f>L26/L25*100</f>
        <v>2.4252477442050018</v>
      </c>
      <c r="Q26" s="22"/>
      <c r="R26" s="22"/>
      <c r="T26" s="3"/>
      <c r="W26" s="3"/>
      <c r="Z26" s="3"/>
      <c r="AC26" s="3"/>
      <c r="AF26" s="3"/>
      <c r="AI26" s="3"/>
    </row>
    <row r="27" spans="1:35" s="2" customFormat="1">
      <c r="A27" s="314" t="s">
        <v>76</v>
      </c>
      <c r="B27" s="36">
        <v>6944</v>
      </c>
      <c r="C27" s="38">
        <f>B27/B25*100</f>
        <v>5.7884031876229534</v>
      </c>
      <c r="D27" s="36">
        <v>8164</v>
      </c>
      <c r="E27" s="38">
        <f>D27/D25*100</f>
        <v>8.8772902734736032</v>
      </c>
      <c r="F27" s="36">
        <v>4087</v>
      </c>
      <c r="G27" s="38">
        <f>F27/F25*100</f>
        <v>7.734377956928201</v>
      </c>
      <c r="H27" s="36">
        <v>1404</v>
      </c>
      <c r="I27" s="38">
        <f>H27/H25*100</f>
        <v>3.6613988421217338</v>
      </c>
      <c r="J27" s="36">
        <v>4400</v>
      </c>
      <c r="K27" s="316">
        <f>J27/J25*100</f>
        <v>7.464205740652778</v>
      </c>
      <c r="L27" s="36">
        <v>4281</v>
      </c>
      <c r="M27" s="316">
        <f>L27/L25*100</f>
        <v>6.1217485807438763</v>
      </c>
      <c r="Q27" s="22"/>
      <c r="R27" s="22"/>
      <c r="T27" s="3"/>
      <c r="W27" s="3"/>
      <c r="Z27" s="3"/>
      <c r="AC27" s="3"/>
      <c r="AF27" s="3"/>
      <c r="AI27" s="3"/>
    </row>
    <row r="28" spans="1:35" s="2" customFormat="1">
      <c r="A28" s="314" t="s">
        <v>77</v>
      </c>
      <c r="B28" s="36">
        <v>14284</v>
      </c>
      <c r="C28" s="38">
        <f>B28/B25*100</f>
        <v>11.90690540495482</v>
      </c>
      <c r="D28" s="36">
        <v>14172</v>
      </c>
      <c r="E28" s="38">
        <f>D28/D25*100</f>
        <v>15.410210406132768</v>
      </c>
      <c r="F28" s="36">
        <v>6304</v>
      </c>
      <c r="G28" s="38">
        <f>F28/F25*100</f>
        <v>11.929904242837138</v>
      </c>
      <c r="H28" s="36">
        <v>3732</v>
      </c>
      <c r="I28" s="38">
        <f>H28/H25*100</f>
        <v>9.732436238460334</v>
      </c>
      <c r="J28" s="36">
        <v>7359</v>
      </c>
      <c r="K28" s="316">
        <f>J28/J25*100</f>
        <v>12.483884101241772</v>
      </c>
      <c r="L28" s="36">
        <v>10209</v>
      </c>
      <c r="M28" s="316">
        <f>L28/L25*100</f>
        <v>14.59867583761136</v>
      </c>
      <c r="Q28" s="22"/>
      <c r="R28" s="22"/>
      <c r="T28" s="3"/>
      <c r="W28" s="3"/>
      <c r="Z28" s="3"/>
      <c r="AC28" s="3"/>
      <c r="AF28" s="3"/>
      <c r="AI28" s="3"/>
    </row>
    <row r="29" spans="1:35" s="2" customFormat="1">
      <c r="A29" s="314" t="s">
        <v>78</v>
      </c>
      <c r="B29" s="36">
        <v>58270</v>
      </c>
      <c r="C29" s="39">
        <f>B29/B25*100</f>
        <v>48.572905204894802</v>
      </c>
      <c r="D29" s="36">
        <v>55956</v>
      </c>
      <c r="E29" s="39">
        <f>D29/D25*100</f>
        <v>60.844886641657148</v>
      </c>
      <c r="F29" s="36">
        <v>34961</v>
      </c>
      <c r="G29" s="39">
        <f>F29/F25*100</f>
        <v>66.161386775670877</v>
      </c>
      <c r="H29" s="36">
        <v>29612</v>
      </c>
      <c r="I29" s="39">
        <f>H29/H25*100</f>
        <v>77.223178427997709</v>
      </c>
      <c r="J29" s="36">
        <v>39521</v>
      </c>
      <c r="K29" s="317">
        <f>J29/J25*100</f>
        <v>67.043835244622372</v>
      </c>
      <c r="L29" s="36">
        <v>47024</v>
      </c>
      <c r="M29" s="317">
        <f>L29/L25*100</f>
        <v>67.243425662438696</v>
      </c>
      <c r="Q29" s="22"/>
      <c r="R29" s="22"/>
      <c r="T29" s="3"/>
      <c r="W29" s="3"/>
      <c r="Z29" s="3"/>
      <c r="AC29" s="3"/>
      <c r="AF29" s="3"/>
      <c r="AI29" s="3"/>
    </row>
    <row r="30" spans="1:35" s="2" customFormat="1">
      <c r="A30" s="314" t="s">
        <v>79</v>
      </c>
      <c r="B30" s="36">
        <v>34077</v>
      </c>
      <c r="C30" s="37">
        <f>B30/B25*100</f>
        <v>28.406021806541965</v>
      </c>
      <c r="D30" s="36">
        <v>5246</v>
      </c>
      <c r="E30" s="37">
        <f>D30/D25*100</f>
        <v>5.7043440439297557</v>
      </c>
      <c r="F30" s="36">
        <v>3261</v>
      </c>
      <c r="G30" s="37">
        <f>F30/F25*100</f>
        <v>6.1712274327239696</v>
      </c>
      <c r="H30" s="36">
        <v>1973</v>
      </c>
      <c r="I30" s="37">
        <f>H30/H25*100</f>
        <v>5.145256350075627</v>
      </c>
      <c r="J30" s="36">
        <v>2895</v>
      </c>
      <c r="K30" s="315">
        <f>J30/J25*100</f>
        <v>4.911108095270408</v>
      </c>
      <c r="L30" s="36">
        <v>3986</v>
      </c>
      <c r="M30" s="315">
        <f>L30/L25*100</f>
        <v>5.6999041912742561</v>
      </c>
      <c r="Q30" s="22"/>
      <c r="R30" s="22"/>
    </row>
    <row r="31" spans="1:35">
      <c r="A31" s="320" t="s">
        <v>195</v>
      </c>
      <c r="B31" s="321">
        <v>2604</v>
      </c>
      <c r="C31" s="322">
        <f>B31/B25*100</f>
        <v>2.1706511953586074</v>
      </c>
      <c r="D31" s="321">
        <v>3085</v>
      </c>
      <c r="E31" s="323">
        <f>D31/D25*100</f>
        <v>3.3545370521394009</v>
      </c>
      <c r="F31" s="321">
        <v>1414</v>
      </c>
      <c r="G31" s="323">
        <f>F31/F25*100</f>
        <v>2.6759017448241931</v>
      </c>
      <c r="H31" s="321">
        <v>1431</v>
      </c>
      <c r="I31" s="323">
        <f>H31/H25*100</f>
        <v>3.7318103583163822</v>
      </c>
      <c r="J31" s="321">
        <v>2110</v>
      </c>
      <c r="K31" s="324">
        <f>J31/J25*100</f>
        <v>3.5794259347221282</v>
      </c>
      <c r="L31" s="321">
        <v>2735</v>
      </c>
      <c r="M31" s="324">
        <f>L31/L25*100</f>
        <v>3.910997983726817</v>
      </c>
      <c r="Q31" s="22"/>
      <c r="R31" s="22"/>
    </row>
    <row r="34" spans="1:13" s="4" customFormat="1" ht="15.75">
      <c r="A34" s="380" t="s">
        <v>5</v>
      </c>
      <c r="B34" s="380"/>
      <c r="C34" s="380"/>
      <c r="D34" s="380"/>
      <c r="E34" s="380"/>
      <c r="F34" s="380"/>
      <c r="G34" s="380"/>
      <c r="H34" s="380"/>
      <c r="I34" s="380"/>
      <c r="J34" s="380"/>
      <c r="K34" s="380"/>
      <c r="L34" s="380"/>
      <c r="M34" s="380"/>
    </row>
    <row r="35" spans="1:13" s="4" customFormat="1">
      <c r="A35" s="381" t="s">
        <v>80</v>
      </c>
      <c r="B35" s="381"/>
      <c r="C35" s="381"/>
      <c r="D35" s="381"/>
      <c r="E35" s="381"/>
      <c r="F35" s="381"/>
      <c r="G35" s="381"/>
      <c r="H35" s="381"/>
      <c r="I35" s="381"/>
      <c r="J35" s="381"/>
      <c r="K35" s="381"/>
      <c r="L35" s="381"/>
      <c r="M35" s="381"/>
    </row>
    <row r="36" spans="1:13" s="4" customFormat="1">
      <c r="A36" s="381"/>
      <c r="B36" s="381"/>
      <c r="C36" s="381"/>
      <c r="D36" s="381"/>
      <c r="E36" s="381"/>
      <c r="F36" s="381"/>
      <c r="G36" s="381"/>
      <c r="H36" s="381"/>
      <c r="I36" s="381"/>
      <c r="J36" s="381"/>
      <c r="K36" s="381"/>
      <c r="L36" s="381"/>
      <c r="M36" s="381"/>
    </row>
    <row r="37" spans="1:13" s="4" customFormat="1">
      <c r="A37" s="381"/>
      <c r="B37" s="381"/>
      <c r="C37" s="381"/>
      <c r="D37" s="381"/>
      <c r="E37" s="381"/>
      <c r="F37" s="381"/>
      <c r="G37" s="381"/>
      <c r="H37" s="381"/>
      <c r="I37" s="381"/>
      <c r="J37" s="381"/>
      <c r="K37" s="381"/>
      <c r="L37" s="381"/>
      <c r="M37" s="381"/>
    </row>
    <row r="38" spans="1:13" s="4" customFormat="1">
      <c r="A38" s="381"/>
      <c r="B38" s="381"/>
      <c r="C38" s="381"/>
      <c r="D38" s="381"/>
      <c r="E38" s="381"/>
      <c r="F38" s="381"/>
      <c r="G38" s="381"/>
      <c r="H38" s="381"/>
      <c r="I38" s="381"/>
      <c r="J38" s="381"/>
      <c r="K38" s="381"/>
      <c r="L38" s="381"/>
      <c r="M38" s="381"/>
    </row>
    <row r="39" spans="1:13" s="4" customFormat="1"/>
    <row r="40" spans="1:13">
      <c r="A40" s="13" t="s">
        <v>15</v>
      </c>
      <c r="B40" s="379"/>
      <c r="C40" s="379"/>
      <c r="D40" s="379"/>
      <c r="E40" s="379"/>
      <c r="F40" s="170"/>
    </row>
    <row r="41" spans="1:13">
      <c r="A41" s="170"/>
      <c r="B41" s="200"/>
      <c r="C41" s="200"/>
      <c r="D41" s="200"/>
      <c r="E41" s="200"/>
      <c r="F41" s="170"/>
    </row>
    <row r="42" spans="1:13">
      <c r="A42" s="201"/>
      <c r="B42" s="202"/>
      <c r="C42" s="202"/>
      <c r="D42" s="202"/>
      <c r="E42" s="202"/>
      <c r="F42" s="170"/>
    </row>
    <row r="43" spans="1:13">
      <c r="A43" s="203"/>
      <c r="B43" s="204"/>
      <c r="C43" s="204"/>
      <c r="D43" s="204"/>
      <c r="E43" s="204"/>
      <c r="F43" s="170"/>
    </row>
    <row r="44" spans="1:13">
      <c r="A44" s="203"/>
      <c r="B44" s="204"/>
      <c r="C44" s="204"/>
      <c r="D44" s="204"/>
      <c r="E44" s="204"/>
      <c r="F44" s="170"/>
    </row>
    <row r="45" spans="1:13">
      <c r="A45" s="203"/>
      <c r="B45" s="204"/>
      <c r="C45" s="204"/>
      <c r="D45" s="204"/>
      <c r="E45" s="204"/>
      <c r="F45" s="170"/>
    </row>
    <row r="46" spans="1:13">
      <c r="A46" s="203"/>
      <c r="B46" s="204"/>
      <c r="C46" s="204"/>
      <c r="D46" s="204"/>
      <c r="E46" s="204"/>
      <c r="F46" s="170"/>
    </row>
    <row r="47" spans="1:13">
      <c r="A47" s="203"/>
      <c r="B47" s="204"/>
      <c r="C47" s="204"/>
      <c r="D47" s="204"/>
      <c r="E47" s="204"/>
      <c r="F47" s="170"/>
    </row>
    <row r="48" spans="1:13">
      <c r="A48" s="203"/>
      <c r="B48" s="204"/>
      <c r="C48" s="204"/>
      <c r="D48" s="204"/>
      <c r="E48" s="204"/>
      <c r="F48" s="170"/>
    </row>
    <row r="49" spans="1:6">
      <c r="A49" s="203"/>
      <c r="B49" s="204"/>
      <c r="C49" s="204"/>
      <c r="D49" s="204"/>
      <c r="E49" s="204"/>
      <c r="F49" s="170"/>
    </row>
    <row r="50" spans="1:6">
      <c r="A50" s="170"/>
      <c r="B50" s="170"/>
      <c r="C50" s="170"/>
      <c r="D50" s="170"/>
      <c r="E50" s="170"/>
      <c r="F50" s="170"/>
    </row>
    <row r="51" spans="1:6">
      <c r="A51" s="170"/>
      <c r="B51" s="379"/>
      <c r="C51" s="379"/>
      <c r="D51" s="379"/>
      <c r="E51" s="379"/>
      <c r="F51" s="170"/>
    </row>
    <row r="52" spans="1:6">
      <c r="A52" s="170"/>
      <c r="B52" s="200"/>
      <c r="C52" s="200"/>
      <c r="D52" s="200"/>
      <c r="E52" s="200"/>
      <c r="F52" s="170"/>
    </row>
    <row r="53" spans="1:6">
      <c r="A53" s="201"/>
      <c r="B53" s="202"/>
      <c r="C53" s="202"/>
      <c r="D53" s="202"/>
      <c r="E53" s="202"/>
      <c r="F53" s="170"/>
    </row>
    <row r="54" spans="1:6">
      <c r="A54" s="203"/>
      <c r="B54" s="204"/>
      <c r="C54" s="204"/>
      <c r="D54" s="204"/>
      <c r="E54" s="204"/>
      <c r="F54" s="170"/>
    </row>
    <row r="55" spans="1:6">
      <c r="A55" s="203"/>
      <c r="B55" s="204"/>
      <c r="C55" s="204"/>
      <c r="D55" s="204"/>
      <c r="E55" s="204"/>
      <c r="F55" s="170"/>
    </row>
    <row r="56" spans="1:6">
      <c r="A56" s="203"/>
      <c r="B56" s="204"/>
      <c r="C56" s="204"/>
      <c r="D56" s="204"/>
      <c r="E56" s="204"/>
      <c r="F56" s="170"/>
    </row>
    <row r="57" spans="1:6">
      <c r="A57" s="203"/>
      <c r="B57" s="204"/>
      <c r="C57" s="204"/>
      <c r="D57" s="204"/>
      <c r="E57" s="204"/>
      <c r="F57" s="170"/>
    </row>
    <row r="58" spans="1:6">
      <c r="A58" s="203"/>
      <c r="B58" s="204"/>
      <c r="C58" s="204"/>
      <c r="D58" s="204"/>
      <c r="E58" s="204"/>
      <c r="F58" s="170"/>
    </row>
    <row r="59" spans="1:6">
      <c r="A59" s="203"/>
      <c r="B59" s="204"/>
      <c r="C59" s="204"/>
      <c r="D59" s="204"/>
      <c r="E59" s="204"/>
      <c r="F59" s="170"/>
    </row>
    <row r="60" spans="1:6">
      <c r="A60" s="203"/>
      <c r="B60" s="204"/>
      <c r="C60" s="204"/>
      <c r="D60" s="204"/>
      <c r="E60" s="204"/>
      <c r="F60" s="170"/>
    </row>
    <row r="61" spans="1:6">
      <c r="A61" s="170"/>
      <c r="B61" s="170"/>
      <c r="C61" s="170"/>
      <c r="D61" s="170"/>
      <c r="E61" s="170"/>
      <c r="F61" s="170"/>
    </row>
    <row r="62" spans="1:6">
      <c r="A62" s="170"/>
      <c r="B62" s="170"/>
      <c r="C62" s="170"/>
      <c r="D62" s="170"/>
      <c r="E62" s="170"/>
      <c r="F62" s="170"/>
    </row>
    <row r="63" spans="1:6">
      <c r="A63" s="170"/>
      <c r="B63" s="170"/>
      <c r="C63" s="170"/>
      <c r="D63" s="170"/>
      <c r="E63" s="170"/>
      <c r="F63" s="170"/>
    </row>
  </sheetData>
  <mergeCells count="18">
    <mergeCell ref="A13:M13"/>
    <mergeCell ref="A1:M1"/>
    <mergeCell ref="A3:M3"/>
    <mergeCell ref="A4:M7"/>
    <mergeCell ref="A8:M8"/>
    <mergeCell ref="A9:M12"/>
    <mergeCell ref="B51:C51"/>
    <mergeCell ref="D51:E51"/>
    <mergeCell ref="A34:M34"/>
    <mergeCell ref="A35:M38"/>
    <mergeCell ref="J16:K16"/>
    <mergeCell ref="B16:C16"/>
    <mergeCell ref="D16:E16"/>
    <mergeCell ref="H16:I16"/>
    <mergeCell ref="F16:G16"/>
    <mergeCell ref="B40:C40"/>
    <mergeCell ref="D40:E40"/>
    <mergeCell ref="L16:M16"/>
  </mergeCells>
  <hyperlinks>
    <hyperlink ref="A40" location="Titelseite!A1" display="zurück zum Inhaltsverzeichnis" xr:uid="{00000000-0004-0000-0100-000000000000}"/>
  </hyperlinks>
  <pageMargins left="0.7" right="0.7" top="0.78740157499999996" bottom="0.78740157499999996" header="0.3" footer="0.3"/>
  <pageSetup paperSize="9"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49"/>
  <sheetViews>
    <sheetView workbookViewId="0">
      <selection sqref="A1:M1"/>
    </sheetView>
  </sheetViews>
  <sheetFormatPr baseColWidth="10" defaultColWidth="11.5703125" defaultRowHeight="15"/>
  <cols>
    <col min="1" max="1" width="42.7109375" style="4" customWidth="1"/>
    <col min="2" max="16384" width="11.5703125" style="4"/>
  </cols>
  <sheetData>
    <row r="1" spans="1:14" ht="18.75">
      <c r="A1" s="386" t="s">
        <v>112</v>
      </c>
      <c r="B1" s="386"/>
      <c r="C1" s="386"/>
      <c r="D1" s="386"/>
      <c r="E1" s="386"/>
      <c r="F1" s="386"/>
      <c r="G1" s="386"/>
      <c r="H1" s="386"/>
      <c r="I1" s="386"/>
      <c r="J1" s="386"/>
      <c r="K1" s="386"/>
      <c r="L1" s="386"/>
      <c r="M1" s="386"/>
    </row>
    <row r="3" spans="1:14" ht="15.75">
      <c r="A3" s="380" t="s">
        <v>0</v>
      </c>
      <c r="B3" s="380"/>
      <c r="C3" s="380"/>
      <c r="D3" s="380"/>
      <c r="E3" s="380"/>
      <c r="F3" s="380"/>
      <c r="G3" s="380"/>
      <c r="H3" s="380"/>
      <c r="I3" s="380"/>
      <c r="J3" s="380"/>
      <c r="K3" s="380"/>
      <c r="L3" s="380"/>
      <c r="M3" s="380"/>
    </row>
    <row r="4" spans="1:14">
      <c r="A4" s="381" t="s">
        <v>218</v>
      </c>
      <c r="B4" s="381"/>
      <c r="C4" s="381"/>
      <c r="D4" s="381"/>
      <c r="E4" s="381"/>
      <c r="F4" s="381"/>
      <c r="G4" s="381"/>
      <c r="H4" s="381"/>
      <c r="I4" s="381"/>
      <c r="J4" s="381"/>
      <c r="K4" s="381"/>
      <c r="L4" s="381"/>
      <c r="M4" s="381"/>
      <c r="N4" s="26"/>
    </row>
    <row r="5" spans="1:14">
      <c r="A5" s="381"/>
      <c r="B5" s="381"/>
      <c r="C5" s="381"/>
      <c r="D5" s="381"/>
      <c r="E5" s="381"/>
      <c r="F5" s="381"/>
      <c r="G5" s="381"/>
      <c r="H5" s="381"/>
      <c r="I5" s="381"/>
      <c r="J5" s="381"/>
      <c r="K5" s="381"/>
      <c r="L5" s="381"/>
      <c r="M5" s="381"/>
    </row>
    <row r="6" spans="1:14">
      <c r="A6" s="381"/>
      <c r="B6" s="381"/>
      <c r="C6" s="381"/>
      <c r="D6" s="381"/>
      <c r="E6" s="381"/>
      <c r="F6" s="381"/>
      <c r="G6" s="381"/>
      <c r="H6" s="381"/>
      <c r="I6" s="381"/>
      <c r="J6" s="381"/>
      <c r="K6" s="381"/>
      <c r="L6" s="381"/>
      <c r="M6" s="381"/>
      <c r="N6" s="26"/>
    </row>
    <row r="7" spans="1:14">
      <c r="A7" s="381"/>
      <c r="B7" s="381"/>
      <c r="C7" s="381"/>
      <c r="D7" s="381"/>
      <c r="E7" s="381"/>
      <c r="F7" s="381"/>
      <c r="G7" s="381"/>
      <c r="H7" s="381"/>
      <c r="I7" s="381"/>
      <c r="J7" s="381"/>
      <c r="K7" s="381"/>
      <c r="L7" s="381"/>
      <c r="M7" s="381"/>
    </row>
    <row r="8" spans="1:14" ht="15.75">
      <c r="A8" s="380" t="s">
        <v>1</v>
      </c>
      <c r="B8" s="380"/>
      <c r="C8" s="380"/>
      <c r="D8" s="380"/>
      <c r="E8" s="380"/>
      <c r="F8" s="380"/>
      <c r="G8" s="380"/>
      <c r="H8" s="380"/>
      <c r="I8" s="380"/>
      <c r="J8" s="380"/>
      <c r="K8" s="380"/>
      <c r="L8" s="380"/>
      <c r="M8" s="380"/>
    </row>
    <row r="9" spans="1:14">
      <c r="A9" s="387" t="s">
        <v>103</v>
      </c>
      <c r="B9" s="387"/>
      <c r="C9" s="387"/>
      <c r="D9" s="387"/>
      <c r="E9" s="387"/>
      <c r="F9" s="387"/>
      <c r="G9" s="387"/>
      <c r="H9" s="387"/>
      <c r="I9" s="387"/>
      <c r="J9" s="387"/>
      <c r="K9" s="387"/>
      <c r="L9" s="387"/>
      <c r="M9" s="387"/>
    </row>
    <row r="10" spans="1:14">
      <c r="A10" s="387"/>
      <c r="B10" s="387"/>
      <c r="C10" s="387"/>
      <c r="D10" s="387"/>
      <c r="E10" s="387"/>
      <c r="F10" s="387"/>
      <c r="G10" s="387"/>
      <c r="H10" s="387"/>
      <c r="I10" s="387"/>
      <c r="J10" s="387"/>
      <c r="K10" s="387"/>
      <c r="L10" s="387"/>
      <c r="M10" s="387"/>
    </row>
    <row r="11" spans="1:14">
      <c r="A11" s="387"/>
      <c r="B11" s="387"/>
      <c r="C11" s="387"/>
      <c r="D11" s="387"/>
      <c r="E11" s="387"/>
      <c r="F11" s="387"/>
      <c r="G11" s="387"/>
      <c r="H11" s="387"/>
      <c r="I11" s="387"/>
      <c r="J11" s="387"/>
      <c r="K11" s="387"/>
      <c r="L11" s="387"/>
      <c r="M11" s="387"/>
    </row>
    <row r="12" spans="1:14">
      <c r="A12" s="387"/>
      <c r="B12" s="387"/>
      <c r="C12" s="387"/>
      <c r="D12" s="387"/>
      <c r="E12" s="387"/>
      <c r="F12" s="387"/>
      <c r="G12" s="387"/>
      <c r="H12" s="387"/>
      <c r="I12" s="387"/>
      <c r="J12" s="387"/>
      <c r="K12" s="387"/>
      <c r="L12" s="387"/>
      <c r="M12" s="387"/>
    </row>
    <row r="13" spans="1:14" ht="15.75">
      <c r="A13" s="380" t="s">
        <v>2</v>
      </c>
      <c r="B13" s="380"/>
      <c r="C13" s="380"/>
      <c r="D13" s="380"/>
      <c r="E13" s="380"/>
      <c r="F13" s="380"/>
      <c r="G13" s="380"/>
      <c r="H13" s="380"/>
      <c r="I13" s="380"/>
      <c r="J13" s="380"/>
      <c r="K13" s="380"/>
      <c r="L13" s="380"/>
      <c r="M13" s="380"/>
    </row>
    <row r="15" spans="1:14">
      <c r="A15" s="16" t="s">
        <v>101</v>
      </c>
      <c r="B15" s="16"/>
      <c r="C15" s="16"/>
      <c r="D15" s="16"/>
      <c r="E15" s="7"/>
      <c r="F15" s="7"/>
      <c r="G15" s="7"/>
      <c r="H15" s="7"/>
      <c r="I15" s="7"/>
      <c r="J15" s="7"/>
      <c r="K15" s="7"/>
      <c r="L15" s="7"/>
      <c r="M15" s="7"/>
    </row>
    <row r="16" spans="1:14">
      <c r="A16" s="309"/>
      <c r="B16" s="382">
        <v>2018</v>
      </c>
      <c r="C16" s="385"/>
      <c r="D16" s="382">
        <v>2019</v>
      </c>
      <c r="E16" s="385"/>
      <c r="F16" s="382">
        <v>2020</v>
      </c>
      <c r="G16" s="385"/>
      <c r="H16" s="382">
        <v>2021</v>
      </c>
      <c r="I16" s="385"/>
      <c r="J16" s="382">
        <v>2022</v>
      </c>
      <c r="K16" s="383"/>
    </row>
    <row r="17" spans="1:13" ht="30">
      <c r="A17" s="310"/>
      <c r="B17" s="30" t="s">
        <v>8</v>
      </c>
      <c r="C17" s="31" t="s">
        <v>9</v>
      </c>
      <c r="D17" s="30" t="s">
        <v>8</v>
      </c>
      <c r="E17" s="31" t="s">
        <v>9</v>
      </c>
      <c r="F17" s="30" t="s">
        <v>8</v>
      </c>
      <c r="G17" s="31" t="s">
        <v>9</v>
      </c>
      <c r="H17" s="30" t="s">
        <v>8</v>
      </c>
      <c r="I17" s="31" t="s">
        <v>9</v>
      </c>
      <c r="J17" s="30" t="s">
        <v>8</v>
      </c>
      <c r="K17" s="311" t="s">
        <v>9</v>
      </c>
    </row>
    <row r="18" spans="1:13" customFormat="1">
      <c r="A18" s="312" t="s">
        <v>93</v>
      </c>
      <c r="B18" s="33">
        <f t="shared" ref="B18:E18" si="0">SUM(B19:B24)</f>
        <v>36389</v>
      </c>
      <c r="C18" s="34">
        <f t="shared" si="0"/>
        <v>100</v>
      </c>
      <c r="D18" s="33">
        <f t="shared" si="0"/>
        <v>35955</v>
      </c>
      <c r="E18" s="34">
        <f t="shared" si="0"/>
        <v>100</v>
      </c>
      <c r="F18" s="33">
        <v>18452</v>
      </c>
      <c r="G18" s="34">
        <f>SUM(G19:G24)</f>
        <v>100</v>
      </c>
      <c r="H18" s="33">
        <f>SUM(H19:H24)</f>
        <v>9407</v>
      </c>
      <c r="I18" s="34">
        <f>SUM(I19:I24)</f>
        <v>100</v>
      </c>
      <c r="J18" s="33">
        <f>SUM(J19:J24)</f>
        <v>17924</v>
      </c>
      <c r="K18" s="313">
        <f>SUM(K19:K24)</f>
        <v>100</v>
      </c>
    </row>
    <row r="19" spans="1:13">
      <c r="A19" s="314" t="s">
        <v>75</v>
      </c>
      <c r="B19" s="36">
        <v>3858</v>
      </c>
      <c r="C19" s="37">
        <f>B19/B18*100</f>
        <v>10.602105031740361</v>
      </c>
      <c r="D19" s="36">
        <v>5730</v>
      </c>
      <c r="E19" s="37">
        <f>D19/D18*100</f>
        <v>15.936587400917816</v>
      </c>
      <c r="F19" s="36">
        <v>2236</v>
      </c>
      <c r="G19" s="37">
        <f>F19/F18*100</f>
        <v>12.117927595924561</v>
      </c>
      <c r="H19" s="36">
        <v>296</v>
      </c>
      <c r="I19" s="37">
        <f>H19/H18*100</f>
        <v>3.1465929626873606</v>
      </c>
      <c r="J19" s="36">
        <v>1756</v>
      </c>
      <c r="K19" s="315">
        <f>J19/J18*100</f>
        <v>9.7969203302834185</v>
      </c>
    </row>
    <row r="20" spans="1:13">
      <c r="A20" s="314" t="s">
        <v>76</v>
      </c>
      <c r="B20" s="36">
        <v>5028</v>
      </c>
      <c r="C20" s="38">
        <f>B20/B18*100</f>
        <v>13.817362389733162</v>
      </c>
      <c r="D20" s="36">
        <v>4889</v>
      </c>
      <c r="E20" s="38">
        <f>D20/D18*100</f>
        <v>13.597552496175775</v>
      </c>
      <c r="F20" s="36">
        <v>2304</v>
      </c>
      <c r="G20" s="38">
        <f>F20/F18*100</f>
        <v>12.486451333188814</v>
      </c>
      <c r="H20" s="36">
        <v>774</v>
      </c>
      <c r="I20" s="38">
        <f>H20/H18*100</f>
        <v>8.2279153821622195</v>
      </c>
      <c r="J20" s="36">
        <v>2352</v>
      </c>
      <c r="K20" s="316">
        <f>J20/J18*100</f>
        <v>13.122070966302166</v>
      </c>
    </row>
    <row r="21" spans="1:13">
      <c r="A21" s="314" t="s">
        <v>77</v>
      </c>
      <c r="B21" s="36">
        <v>11171</v>
      </c>
      <c r="C21" s="38">
        <f>B21/B18*100</f>
        <v>30.698837560801341</v>
      </c>
      <c r="D21" s="36">
        <v>11123</v>
      </c>
      <c r="E21" s="38">
        <f>D21/D18*100</f>
        <v>30.935892087331386</v>
      </c>
      <c r="F21" s="36">
        <v>6086</v>
      </c>
      <c r="G21" s="38">
        <f>F21/F18*100</f>
        <v>32.98287448515066</v>
      </c>
      <c r="H21" s="36">
        <v>3142</v>
      </c>
      <c r="I21" s="38">
        <f>H21/H18*100</f>
        <v>33.400659083661104</v>
      </c>
      <c r="J21" s="36">
        <v>4998</v>
      </c>
      <c r="K21" s="316">
        <f>J21/J18*100</f>
        <v>27.884400803392101</v>
      </c>
    </row>
    <row r="22" spans="1:13">
      <c r="A22" s="314" t="s">
        <v>78</v>
      </c>
      <c r="B22" s="36">
        <v>11325</v>
      </c>
      <c r="C22" s="39">
        <f>B22/B18*100</f>
        <v>31.122042375443126</v>
      </c>
      <c r="D22" s="36">
        <v>11356</v>
      </c>
      <c r="E22" s="39">
        <f>D22/D18*100</f>
        <v>31.583924349881798</v>
      </c>
      <c r="F22" s="36">
        <v>6877</v>
      </c>
      <c r="G22" s="39">
        <f>F22/F18*100</f>
        <v>37.269672664209843</v>
      </c>
      <c r="H22" s="36">
        <v>4771</v>
      </c>
      <c r="I22" s="39">
        <f>H22/H18*100</f>
        <v>50.717550760072285</v>
      </c>
      <c r="J22" s="36">
        <v>8000</v>
      </c>
      <c r="K22" s="317">
        <f>J22/J18*100</f>
        <v>44.632894443204641</v>
      </c>
    </row>
    <row r="23" spans="1:13">
      <c r="A23" s="314" t="s">
        <v>79</v>
      </c>
      <c r="B23" s="36">
        <v>4803</v>
      </c>
      <c r="C23" s="37">
        <f>B23/B18*100</f>
        <v>13.199043667042238</v>
      </c>
      <c r="D23" s="36">
        <v>1776</v>
      </c>
      <c r="E23" s="37">
        <f>D23/D18*100</f>
        <v>4.9395077179808098</v>
      </c>
      <c r="F23" s="36">
        <v>875</v>
      </c>
      <c r="G23" s="37">
        <f>F23/F18*100</f>
        <v>4.7420333839150235</v>
      </c>
      <c r="H23" s="36">
        <v>366</v>
      </c>
      <c r="I23" s="37">
        <f>H23/H18*100</f>
        <v>3.8907196768363983</v>
      </c>
      <c r="J23" s="36">
        <v>745</v>
      </c>
      <c r="K23" s="315">
        <f>J23/J18*100</f>
        <v>4.1564382950234329</v>
      </c>
    </row>
    <row r="24" spans="1:13">
      <c r="A24" s="314" t="s">
        <v>196</v>
      </c>
      <c r="B24" s="36">
        <v>204</v>
      </c>
      <c r="C24" s="37">
        <f>B24/B18*100</f>
        <v>0.56060897523977027</v>
      </c>
      <c r="D24" s="36">
        <v>1081</v>
      </c>
      <c r="E24" s="37">
        <f>D24/D18*100</f>
        <v>3.0065359477124183</v>
      </c>
      <c r="F24" s="36">
        <v>74</v>
      </c>
      <c r="G24" s="37">
        <f>F24/F18*100</f>
        <v>0.40104053761109903</v>
      </c>
      <c r="H24" s="36">
        <v>58</v>
      </c>
      <c r="I24" s="37">
        <f>H24/H18*100</f>
        <v>0.61656213458063147</v>
      </c>
      <c r="J24" s="36">
        <v>73</v>
      </c>
      <c r="K24" s="315">
        <f>J24/J18*100</f>
        <v>0.40727516179424234</v>
      </c>
    </row>
    <row r="25" spans="1:13">
      <c r="A25" s="325" t="s">
        <v>102</v>
      </c>
      <c r="B25" s="389">
        <f>B18/'E1.1'!B18</f>
        <v>12.560925094925786</v>
      </c>
      <c r="C25" s="391"/>
      <c r="D25" s="389">
        <f>D18/'E1.1'!D18</f>
        <v>12.101985863345675</v>
      </c>
      <c r="E25" s="391"/>
      <c r="F25" s="389">
        <f>F18/'E1.1'!F18</f>
        <v>9.8201170835550826</v>
      </c>
      <c r="G25" s="391"/>
      <c r="H25" s="389">
        <f>H18/'E1.1'!H18</f>
        <v>8.9165876777251185</v>
      </c>
      <c r="I25" s="391"/>
      <c r="J25" s="389">
        <f>J18/'E1.1'!J18</f>
        <v>9.4436248682824022</v>
      </c>
      <c r="K25" s="390"/>
    </row>
    <row r="30" spans="1:13" ht="15.75">
      <c r="A30" s="380" t="s">
        <v>5</v>
      </c>
      <c r="B30" s="380"/>
      <c r="C30" s="380"/>
      <c r="D30" s="380"/>
      <c r="E30" s="380"/>
      <c r="F30" s="380"/>
      <c r="G30" s="380"/>
      <c r="H30" s="380"/>
      <c r="I30" s="380"/>
      <c r="J30" s="380"/>
      <c r="K30" s="380"/>
      <c r="L30" s="380"/>
      <c r="M30" s="380"/>
    </row>
    <row r="31" spans="1:13">
      <c r="A31" s="381" t="s">
        <v>80</v>
      </c>
      <c r="B31" s="381"/>
      <c r="C31" s="381"/>
      <c r="D31" s="381"/>
      <c r="E31" s="381"/>
      <c r="F31" s="381"/>
      <c r="G31" s="381"/>
      <c r="H31" s="381"/>
      <c r="I31" s="381"/>
      <c r="J31" s="381"/>
      <c r="K31" s="381"/>
      <c r="L31" s="381"/>
      <c r="M31" s="381"/>
    </row>
    <row r="32" spans="1:13">
      <c r="A32" s="381"/>
      <c r="B32" s="381"/>
      <c r="C32" s="381"/>
      <c r="D32" s="381"/>
      <c r="E32" s="381"/>
      <c r="F32" s="381"/>
      <c r="G32" s="381"/>
      <c r="H32" s="381"/>
      <c r="I32" s="381"/>
      <c r="J32" s="381"/>
      <c r="K32" s="381"/>
      <c r="L32" s="381"/>
      <c r="M32" s="381"/>
    </row>
    <row r="33" spans="1:13">
      <c r="A33" s="381"/>
      <c r="B33" s="381"/>
      <c r="C33" s="381"/>
      <c r="D33" s="381"/>
      <c r="E33" s="381"/>
      <c r="F33" s="381"/>
      <c r="G33" s="381"/>
      <c r="H33" s="381"/>
      <c r="I33" s="381"/>
      <c r="J33" s="381"/>
      <c r="K33" s="381"/>
      <c r="L33" s="381"/>
      <c r="M33" s="381"/>
    </row>
    <row r="34" spans="1:13">
      <c r="A34" s="381"/>
      <c r="B34" s="381"/>
      <c r="C34" s="381"/>
      <c r="D34" s="381"/>
      <c r="E34" s="381"/>
      <c r="F34" s="381"/>
      <c r="G34" s="381"/>
      <c r="H34" s="381"/>
      <c r="I34" s="381"/>
      <c r="J34" s="381"/>
      <c r="K34" s="381"/>
      <c r="L34" s="381"/>
      <c r="M34" s="381"/>
    </row>
    <row r="36" spans="1:13">
      <c r="A36" s="13" t="s">
        <v>15</v>
      </c>
    </row>
    <row r="38" spans="1:13">
      <c r="A38" s="170"/>
      <c r="B38" s="379"/>
      <c r="C38" s="379"/>
      <c r="D38" s="379"/>
      <c r="E38" s="379"/>
      <c r="F38" s="170"/>
      <c r="G38" s="170"/>
      <c r="H38" s="170"/>
      <c r="I38" s="170"/>
    </row>
    <row r="39" spans="1:13">
      <c r="A39" s="170"/>
      <c r="B39" s="200"/>
      <c r="C39" s="200"/>
      <c r="D39" s="200"/>
      <c r="E39" s="200"/>
      <c r="F39" s="170"/>
      <c r="G39" s="170"/>
      <c r="H39" s="170"/>
      <c r="I39" s="170"/>
    </row>
    <row r="40" spans="1:13">
      <c r="A40" s="201"/>
      <c r="B40" s="202"/>
      <c r="C40" s="202"/>
      <c r="D40" s="202"/>
      <c r="E40" s="202"/>
      <c r="F40" s="170"/>
      <c r="G40" s="170"/>
      <c r="H40" s="170"/>
      <c r="I40" s="170"/>
    </row>
    <row r="41" spans="1:13">
      <c r="A41" s="203"/>
      <c r="B41" s="204"/>
      <c r="C41" s="204"/>
      <c r="D41" s="204"/>
      <c r="E41" s="204"/>
      <c r="F41" s="170"/>
      <c r="G41" s="170"/>
      <c r="H41" s="170"/>
      <c r="I41" s="170"/>
    </row>
    <row r="42" spans="1:13">
      <c r="A42" s="203"/>
      <c r="B42" s="204"/>
      <c r="C42" s="204"/>
      <c r="D42" s="204"/>
      <c r="E42" s="204"/>
      <c r="F42" s="170"/>
      <c r="G42" s="170"/>
      <c r="H42" s="170"/>
      <c r="I42" s="170"/>
    </row>
    <row r="43" spans="1:13">
      <c r="A43" s="203"/>
      <c r="B43" s="204"/>
      <c r="C43" s="204"/>
      <c r="D43" s="204"/>
      <c r="E43" s="204"/>
      <c r="F43" s="170"/>
      <c r="G43" s="170"/>
      <c r="H43" s="170"/>
      <c r="I43" s="170"/>
    </row>
    <row r="44" spans="1:13">
      <c r="A44" s="203"/>
      <c r="B44" s="204"/>
      <c r="C44" s="204"/>
      <c r="D44" s="204"/>
      <c r="E44" s="204"/>
      <c r="F44" s="170"/>
      <c r="G44" s="170"/>
      <c r="H44" s="170"/>
      <c r="I44" s="170"/>
    </row>
    <row r="45" spans="1:13">
      <c r="A45" s="203"/>
      <c r="B45" s="204"/>
      <c r="C45" s="204"/>
      <c r="D45" s="204"/>
      <c r="E45" s="204"/>
      <c r="F45" s="170"/>
      <c r="G45" s="170"/>
      <c r="H45" s="170"/>
      <c r="I45" s="170"/>
    </row>
    <row r="46" spans="1:13">
      <c r="A46" s="203"/>
      <c r="B46" s="204"/>
      <c r="C46" s="204"/>
      <c r="D46" s="204"/>
      <c r="E46" s="204"/>
      <c r="F46" s="170"/>
      <c r="G46" s="170"/>
      <c r="H46" s="170"/>
      <c r="I46" s="170"/>
    </row>
    <row r="47" spans="1:13">
      <c r="A47" s="203"/>
      <c r="B47" s="204"/>
      <c r="C47" s="204"/>
      <c r="D47" s="204"/>
      <c r="E47" s="204"/>
      <c r="F47" s="170"/>
      <c r="G47" s="170"/>
      <c r="H47" s="170"/>
      <c r="I47" s="170"/>
    </row>
    <row r="48" spans="1:13">
      <c r="A48" s="170"/>
      <c r="B48" s="170"/>
      <c r="C48" s="170"/>
      <c r="D48" s="170"/>
      <c r="E48" s="170"/>
      <c r="F48" s="170"/>
      <c r="G48" s="170"/>
      <c r="H48" s="170"/>
      <c r="I48" s="170"/>
    </row>
    <row r="49" spans="1:9">
      <c r="A49" s="170"/>
      <c r="B49" s="170"/>
      <c r="C49" s="170"/>
      <c r="D49" s="170"/>
      <c r="E49" s="170"/>
      <c r="F49" s="170"/>
      <c r="G49" s="170"/>
      <c r="H49" s="170"/>
      <c r="I49" s="170"/>
    </row>
  </sheetData>
  <mergeCells count="20">
    <mergeCell ref="B38:C38"/>
    <mergeCell ref="D38:E38"/>
    <mergeCell ref="A30:M30"/>
    <mergeCell ref="A31:M34"/>
    <mergeCell ref="B25:C25"/>
    <mergeCell ref="D25:E25"/>
    <mergeCell ref="H25:I25"/>
    <mergeCell ref="A1:M1"/>
    <mergeCell ref="A3:M3"/>
    <mergeCell ref="A4:M7"/>
    <mergeCell ref="A8:M8"/>
    <mergeCell ref="A9:M12"/>
    <mergeCell ref="J16:K16"/>
    <mergeCell ref="J25:K25"/>
    <mergeCell ref="B16:C16"/>
    <mergeCell ref="D16:E16"/>
    <mergeCell ref="A13:M13"/>
    <mergeCell ref="F16:G16"/>
    <mergeCell ref="H16:I16"/>
    <mergeCell ref="F25:G25"/>
  </mergeCells>
  <hyperlinks>
    <hyperlink ref="A36" location="Titelseite!A1" display="zurück zum Inhaltsverzeichnis" xr:uid="{00000000-0004-0000-0200-000000000000}"/>
  </hyperlink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49"/>
  <sheetViews>
    <sheetView workbookViewId="0">
      <selection sqref="A1:M1"/>
    </sheetView>
  </sheetViews>
  <sheetFormatPr baseColWidth="10" defaultColWidth="11.5703125" defaultRowHeight="15"/>
  <cols>
    <col min="1" max="1" width="34.7109375" style="4" customWidth="1"/>
    <col min="2" max="16384" width="11.5703125" style="4"/>
  </cols>
  <sheetData>
    <row r="1" spans="1:14" ht="18.75">
      <c r="A1" s="386" t="s">
        <v>113</v>
      </c>
      <c r="B1" s="386"/>
      <c r="C1" s="386"/>
      <c r="D1" s="386"/>
      <c r="E1" s="386"/>
      <c r="F1" s="386"/>
      <c r="G1" s="386"/>
      <c r="H1" s="386"/>
      <c r="I1" s="386"/>
      <c r="J1" s="386"/>
      <c r="K1" s="386"/>
      <c r="L1" s="386"/>
      <c r="M1" s="386"/>
    </row>
    <row r="3" spans="1:14" ht="15.75">
      <c r="A3" s="380" t="s">
        <v>0</v>
      </c>
      <c r="B3" s="380"/>
      <c r="C3" s="380"/>
      <c r="D3" s="380"/>
      <c r="E3" s="380"/>
      <c r="F3" s="380"/>
      <c r="G3" s="380"/>
      <c r="H3" s="380"/>
      <c r="I3" s="380"/>
      <c r="J3" s="380"/>
      <c r="K3" s="380"/>
      <c r="L3" s="380"/>
      <c r="M3" s="380"/>
    </row>
    <row r="4" spans="1:14">
      <c r="A4" s="387" t="s">
        <v>125</v>
      </c>
      <c r="B4" s="387"/>
      <c r="C4" s="387"/>
      <c r="D4" s="387"/>
      <c r="E4" s="387"/>
      <c r="F4" s="387"/>
      <c r="G4" s="387"/>
      <c r="H4" s="387"/>
      <c r="I4" s="387"/>
      <c r="J4" s="387"/>
      <c r="K4" s="387"/>
      <c r="L4" s="387"/>
      <c r="M4" s="387"/>
    </row>
    <row r="5" spans="1:14">
      <c r="A5" s="387"/>
      <c r="B5" s="387"/>
      <c r="C5" s="387"/>
      <c r="D5" s="387"/>
      <c r="E5" s="387"/>
      <c r="F5" s="387"/>
      <c r="G5" s="387"/>
      <c r="H5" s="387"/>
      <c r="I5" s="387"/>
      <c r="J5" s="387"/>
      <c r="K5" s="387"/>
      <c r="L5" s="387"/>
      <c r="M5" s="387"/>
    </row>
    <row r="6" spans="1:14">
      <c r="A6" s="387"/>
      <c r="B6" s="387"/>
      <c r="C6" s="387"/>
      <c r="D6" s="387"/>
      <c r="E6" s="387"/>
      <c r="F6" s="387"/>
      <c r="G6" s="387"/>
      <c r="H6" s="387"/>
      <c r="I6" s="387"/>
      <c r="J6" s="387"/>
      <c r="K6" s="387"/>
      <c r="L6" s="387"/>
      <c r="M6" s="387"/>
    </row>
    <row r="7" spans="1:14">
      <c r="A7" s="387"/>
      <c r="B7" s="387"/>
      <c r="C7" s="387"/>
      <c r="D7" s="387"/>
      <c r="E7" s="387"/>
      <c r="F7" s="387"/>
      <c r="G7" s="387"/>
      <c r="H7" s="387"/>
      <c r="I7" s="387"/>
      <c r="J7" s="387"/>
      <c r="K7" s="387"/>
      <c r="L7" s="387"/>
      <c r="M7" s="387"/>
    </row>
    <row r="8" spans="1:14" ht="15.75">
      <c r="A8" s="380" t="s">
        <v>1</v>
      </c>
      <c r="B8" s="380"/>
      <c r="C8" s="380"/>
      <c r="D8" s="380"/>
      <c r="E8" s="380"/>
      <c r="F8" s="380"/>
      <c r="G8" s="380"/>
      <c r="H8" s="380"/>
      <c r="I8" s="380"/>
      <c r="J8" s="380"/>
      <c r="K8" s="380"/>
      <c r="L8" s="380"/>
      <c r="M8" s="380"/>
    </row>
    <row r="9" spans="1:14">
      <c r="A9" s="381" t="s">
        <v>123</v>
      </c>
      <c r="B9" s="381"/>
      <c r="C9" s="381"/>
      <c r="D9" s="381"/>
      <c r="E9" s="381"/>
      <c r="F9" s="381"/>
      <c r="G9" s="381"/>
      <c r="H9" s="381"/>
      <c r="I9" s="381"/>
      <c r="J9" s="381"/>
      <c r="K9" s="381"/>
      <c r="L9" s="381"/>
      <c r="M9" s="381"/>
      <c r="N9" s="26"/>
    </row>
    <row r="10" spans="1:14">
      <c r="A10" s="381"/>
      <c r="B10" s="381"/>
      <c r="C10" s="381"/>
      <c r="D10" s="381"/>
      <c r="E10" s="381"/>
      <c r="F10" s="381"/>
      <c r="G10" s="381"/>
      <c r="H10" s="381"/>
      <c r="I10" s="381"/>
      <c r="J10" s="381"/>
      <c r="K10" s="381"/>
      <c r="L10" s="381"/>
      <c r="M10" s="381"/>
    </row>
    <row r="11" spans="1:14">
      <c r="A11" s="381"/>
      <c r="B11" s="381"/>
      <c r="C11" s="381"/>
      <c r="D11" s="381"/>
      <c r="E11" s="381"/>
      <c r="F11" s="381"/>
      <c r="G11" s="381"/>
      <c r="H11" s="381"/>
      <c r="I11" s="381"/>
      <c r="J11" s="381"/>
      <c r="K11" s="381"/>
      <c r="L11" s="381"/>
      <c r="M11" s="381"/>
    </row>
    <row r="12" spans="1:14">
      <c r="A12" s="381"/>
      <c r="B12" s="381"/>
      <c r="C12" s="381"/>
      <c r="D12" s="381"/>
      <c r="E12" s="381"/>
      <c r="F12" s="381"/>
      <c r="G12" s="381"/>
      <c r="H12" s="381"/>
      <c r="I12" s="381"/>
      <c r="J12" s="381"/>
      <c r="K12" s="381"/>
      <c r="L12" s="381"/>
      <c r="M12" s="381"/>
    </row>
    <row r="13" spans="1:14" ht="15.75">
      <c r="A13" s="380" t="s">
        <v>2</v>
      </c>
      <c r="B13" s="380"/>
      <c r="C13" s="380"/>
      <c r="D13" s="380"/>
      <c r="E13" s="380"/>
      <c r="F13" s="380"/>
      <c r="G13" s="380"/>
      <c r="H13" s="380"/>
      <c r="I13" s="380"/>
      <c r="J13" s="380"/>
      <c r="K13" s="380"/>
      <c r="L13" s="380"/>
      <c r="M13" s="380"/>
    </row>
    <row r="15" spans="1:14">
      <c r="A15" s="16" t="s">
        <v>101</v>
      </c>
      <c r="B15" s="16"/>
      <c r="C15" s="16"/>
      <c r="D15" s="16"/>
      <c r="E15" s="7"/>
      <c r="F15" s="7"/>
      <c r="G15" s="7"/>
      <c r="H15" s="7"/>
      <c r="I15" s="7"/>
      <c r="J15" s="7"/>
      <c r="K15" s="7"/>
      <c r="L15" s="7"/>
      <c r="M15" s="7"/>
    </row>
    <row r="16" spans="1:14">
      <c r="A16" s="27"/>
      <c r="B16" s="393">
        <v>2018</v>
      </c>
      <c r="C16" s="394"/>
      <c r="D16" s="394"/>
      <c r="E16" s="395"/>
      <c r="F16" s="393">
        <v>2019</v>
      </c>
      <c r="G16" s="394"/>
      <c r="H16" s="394"/>
      <c r="I16" s="395"/>
    </row>
    <row r="17" spans="1:13" ht="30" customHeight="1">
      <c r="A17" s="28"/>
      <c r="B17" s="396" t="s">
        <v>98</v>
      </c>
      <c r="C17" s="397"/>
      <c r="D17" s="398" t="s">
        <v>122</v>
      </c>
      <c r="E17" s="399"/>
      <c r="F17" s="396" t="s">
        <v>98</v>
      </c>
      <c r="G17" s="400"/>
      <c r="H17" s="398" t="s">
        <v>122</v>
      </c>
      <c r="I17" s="399"/>
    </row>
    <row r="18" spans="1:13" ht="30">
      <c r="A18" s="29"/>
      <c r="B18" s="30" t="s">
        <v>8</v>
      </c>
      <c r="C18" s="31" t="s">
        <v>9</v>
      </c>
      <c r="D18" s="30" t="s">
        <v>8</v>
      </c>
      <c r="E18" s="31" t="s">
        <v>9</v>
      </c>
      <c r="F18" s="30" t="s">
        <v>8</v>
      </c>
      <c r="G18" s="31" t="s">
        <v>9</v>
      </c>
      <c r="H18" s="30" t="s">
        <v>8</v>
      </c>
      <c r="I18" s="31" t="s">
        <v>9</v>
      </c>
    </row>
    <row r="19" spans="1:13">
      <c r="A19" s="43" t="s">
        <v>93</v>
      </c>
      <c r="B19" s="44">
        <v>21577</v>
      </c>
      <c r="C19" s="45">
        <f>SUM(C20:C26)</f>
        <v>100</v>
      </c>
      <c r="D19" s="44">
        <v>13179</v>
      </c>
      <c r="E19" s="45">
        <f>SUM(E20:E26)</f>
        <v>100</v>
      </c>
      <c r="F19" s="44">
        <v>19666</v>
      </c>
      <c r="G19" s="45">
        <f>SUM(G20:G26)</f>
        <v>100</v>
      </c>
      <c r="H19" s="44">
        <v>15400</v>
      </c>
      <c r="I19" s="45">
        <f>SUM(I20:I26)</f>
        <v>100</v>
      </c>
    </row>
    <row r="20" spans="1:13">
      <c r="A20" s="35" t="s">
        <v>114</v>
      </c>
      <c r="B20" s="36">
        <v>251</v>
      </c>
      <c r="C20" s="37">
        <f>B20/B19*100</f>
        <v>1.1632757102470221</v>
      </c>
      <c r="D20" s="36">
        <v>2487</v>
      </c>
      <c r="E20" s="37">
        <f>D20/D19*100</f>
        <v>18.870931026633279</v>
      </c>
      <c r="F20" s="46">
        <v>578</v>
      </c>
      <c r="G20" s="37">
        <f>F20/F19*100</f>
        <v>2.9390826807688395</v>
      </c>
      <c r="H20" s="36">
        <v>3282</v>
      </c>
      <c r="I20" s="37">
        <f>H20/H19*100</f>
        <v>21.311688311688311</v>
      </c>
    </row>
    <row r="21" spans="1:13">
      <c r="A21" s="35" t="s">
        <v>116</v>
      </c>
      <c r="B21" s="36">
        <v>885</v>
      </c>
      <c r="C21" s="38">
        <f>B21/B19*100</f>
        <v>4.1015896556518516</v>
      </c>
      <c r="D21" s="36">
        <v>60</v>
      </c>
      <c r="E21" s="38">
        <f>D21/D19*100</f>
        <v>0.45526974732529024</v>
      </c>
      <c r="F21" s="46">
        <v>810</v>
      </c>
      <c r="G21" s="38">
        <f>F21/F19*100</f>
        <v>4.1187836875826296</v>
      </c>
      <c r="H21" s="36">
        <v>57</v>
      </c>
      <c r="I21" s="38">
        <f>H21/H19*100</f>
        <v>0.37012987012987014</v>
      </c>
    </row>
    <row r="22" spans="1:13">
      <c r="A22" s="35" t="s">
        <v>115</v>
      </c>
      <c r="B22" s="36">
        <v>3098</v>
      </c>
      <c r="C22" s="38">
        <f>B22/B19*100</f>
        <v>14.357881077072809</v>
      </c>
      <c r="D22" s="36">
        <v>619</v>
      </c>
      <c r="E22" s="38">
        <f>D22/D19*100</f>
        <v>4.6968662265725776</v>
      </c>
      <c r="F22" s="46">
        <v>3298</v>
      </c>
      <c r="G22" s="38">
        <f>F22/F19*100</f>
        <v>16.770060002033969</v>
      </c>
      <c r="H22" s="36">
        <v>1405</v>
      </c>
      <c r="I22" s="38">
        <f>H22/H19*100</f>
        <v>9.1233766233766236</v>
      </c>
    </row>
    <row r="23" spans="1:13">
      <c r="A23" s="35" t="s">
        <v>117</v>
      </c>
      <c r="B23" s="36">
        <v>4550</v>
      </c>
      <c r="C23" s="39">
        <f>B23/B19*100</f>
        <v>21.087268851091441</v>
      </c>
      <c r="D23" s="36">
        <v>1435</v>
      </c>
      <c r="E23" s="39">
        <f>D23/D19*100</f>
        <v>10.888534790196525</v>
      </c>
      <c r="F23" s="46">
        <v>4715</v>
      </c>
      <c r="G23" s="39">
        <f>F23/F19*100</f>
        <v>23.975388996237161</v>
      </c>
      <c r="H23" s="36">
        <v>1443</v>
      </c>
      <c r="I23" s="39">
        <f>H23/H19*100</f>
        <v>9.3701298701298708</v>
      </c>
    </row>
    <row r="24" spans="1:13">
      <c r="A24" s="35" t="s">
        <v>118</v>
      </c>
      <c r="B24" s="36">
        <v>4671</v>
      </c>
      <c r="C24" s="37">
        <f>B24/B19*100</f>
        <v>21.648051165592992</v>
      </c>
      <c r="D24" s="36">
        <v>3130</v>
      </c>
      <c r="E24" s="37">
        <f>D24/D19*100</f>
        <v>23.749905152135973</v>
      </c>
      <c r="F24" s="46">
        <v>5252</v>
      </c>
      <c r="G24" s="37">
        <f>F24/F19*100</f>
        <v>26.705990033560461</v>
      </c>
      <c r="H24" s="36">
        <v>3097</v>
      </c>
      <c r="I24" s="37">
        <f>H24/H19*100</f>
        <v>20.11038961038961</v>
      </c>
    </row>
    <row r="25" spans="1:13">
      <c r="A25" s="35" t="s">
        <v>119</v>
      </c>
      <c r="B25" s="36">
        <f>1353+537</f>
        <v>1890</v>
      </c>
      <c r="C25" s="38">
        <f>B25/B19*100</f>
        <v>8.7593270612225975</v>
      </c>
      <c r="D25" s="36">
        <v>3790</v>
      </c>
      <c r="E25" s="37">
        <f>D25/D19*100</f>
        <v>28.757872372714168</v>
      </c>
      <c r="F25" s="47">
        <v>2206</v>
      </c>
      <c r="G25" s="37">
        <f>F25/F19*100</f>
        <v>11.217329400996643</v>
      </c>
      <c r="H25" s="36">
        <v>4213</v>
      </c>
      <c r="I25" s="37">
        <f>H25/H19*100</f>
        <v>27.357142857142858</v>
      </c>
    </row>
    <row r="26" spans="1:13">
      <c r="A26" s="40" t="s">
        <v>120</v>
      </c>
      <c r="B26" s="48">
        <f>B19-B20-B21-B22-B23-B24-B25</f>
        <v>6232</v>
      </c>
      <c r="C26" s="49">
        <f>B26/B19*100</f>
        <v>28.882606479121286</v>
      </c>
      <c r="D26" s="48">
        <f>D19-D20-D21-D22-D23-D24-D25</f>
        <v>1658</v>
      </c>
      <c r="E26" s="49">
        <f>D26/D19*100</f>
        <v>12.580620684422186</v>
      </c>
      <c r="F26" s="48">
        <f>F19-F20-F21-F22-F23-F24-F25</f>
        <v>2807</v>
      </c>
      <c r="G26" s="49">
        <f>F26/F19*100</f>
        <v>14.273365198820297</v>
      </c>
      <c r="H26" s="48">
        <f>H19-H20-H21-H22-H23-H24-H25</f>
        <v>1903</v>
      </c>
      <c r="I26" s="49">
        <f>H26/H19*100</f>
        <v>12.357142857142858</v>
      </c>
      <c r="J26" s="18"/>
    </row>
    <row r="30" spans="1:13" ht="15.75">
      <c r="A30" s="380" t="s">
        <v>5</v>
      </c>
      <c r="B30" s="380"/>
      <c r="C30" s="380"/>
      <c r="D30" s="380"/>
      <c r="E30" s="380"/>
      <c r="F30" s="380"/>
      <c r="G30" s="380"/>
      <c r="H30" s="380"/>
      <c r="I30" s="380"/>
      <c r="J30" s="380"/>
      <c r="K30" s="380"/>
      <c r="L30" s="380"/>
      <c r="M30" s="380"/>
    </row>
    <row r="31" spans="1:13">
      <c r="A31" s="381" t="s">
        <v>80</v>
      </c>
      <c r="B31" s="381"/>
      <c r="C31" s="381"/>
      <c r="D31" s="381"/>
      <c r="E31" s="381"/>
      <c r="F31" s="381"/>
      <c r="G31" s="381"/>
      <c r="H31" s="381"/>
      <c r="I31" s="381"/>
      <c r="J31" s="381"/>
      <c r="K31" s="381"/>
      <c r="L31" s="381"/>
      <c r="M31" s="381"/>
    </row>
    <row r="32" spans="1:13">
      <c r="A32" s="381"/>
      <c r="B32" s="381"/>
      <c r="C32" s="381"/>
      <c r="D32" s="381"/>
      <c r="E32" s="381"/>
      <c r="F32" s="381"/>
      <c r="G32" s="381"/>
      <c r="H32" s="381"/>
      <c r="I32" s="381"/>
      <c r="J32" s="381"/>
      <c r="K32" s="381"/>
      <c r="L32" s="381"/>
      <c r="M32" s="381"/>
    </row>
    <row r="33" spans="1:13">
      <c r="A33" s="381"/>
      <c r="B33" s="381"/>
      <c r="C33" s="381"/>
      <c r="D33" s="381"/>
      <c r="E33" s="381"/>
      <c r="F33" s="381"/>
      <c r="G33" s="381"/>
      <c r="H33" s="381"/>
      <c r="I33" s="381"/>
      <c r="J33" s="381"/>
      <c r="K33" s="381"/>
      <c r="L33" s="381"/>
      <c r="M33" s="381"/>
    </row>
    <row r="34" spans="1:13">
      <c r="A34" s="381"/>
      <c r="B34" s="381"/>
      <c r="C34" s="381"/>
      <c r="D34" s="381"/>
      <c r="E34" s="381"/>
      <c r="F34" s="381"/>
      <c r="G34" s="381"/>
      <c r="H34" s="381"/>
      <c r="I34" s="381"/>
      <c r="J34" s="381"/>
      <c r="K34" s="381"/>
      <c r="L34" s="381"/>
      <c r="M34" s="381"/>
    </row>
    <row r="36" spans="1:13">
      <c r="A36" s="13" t="s">
        <v>15</v>
      </c>
    </row>
    <row r="38" spans="1:13">
      <c r="A38" s="2"/>
      <c r="B38" s="392"/>
      <c r="C38" s="392"/>
      <c r="D38" s="392"/>
      <c r="E38" s="392"/>
      <c r="F38" s="2"/>
      <c r="G38" s="2"/>
    </row>
    <row r="39" spans="1:13">
      <c r="A39" s="2"/>
      <c r="B39" s="199"/>
      <c r="C39" s="199"/>
      <c r="D39" s="199"/>
      <c r="E39" s="199"/>
      <c r="F39" s="2"/>
      <c r="G39" s="2"/>
    </row>
    <row r="40" spans="1:13">
      <c r="A40" s="203"/>
      <c r="B40" s="205"/>
      <c r="C40" s="205"/>
      <c r="D40" s="205"/>
      <c r="E40" s="205"/>
      <c r="F40" s="170"/>
      <c r="G40" s="170"/>
      <c r="H40" s="170"/>
    </row>
    <row r="41" spans="1:13">
      <c r="A41" s="203"/>
      <c r="B41" s="206"/>
      <c r="C41" s="206"/>
      <c r="D41" s="206"/>
      <c r="E41" s="206"/>
      <c r="F41" s="170"/>
      <c r="G41" s="170"/>
      <c r="H41" s="170"/>
    </row>
    <row r="42" spans="1:13">
      <c r="A42" s="203"/>
      <c r="B42" s="206"/>
      <c r="C42" s="206"/>
      <c r="D42" s="206"/>
      <c r="E42" s="206"/>
      <c r="F42" s="170"/>
      <c r="G42" s="170"/>
      <c r="H42" s="170"/>
    </row>
    <row r="43" spans="1:13">
      <c r="A43" s="203"/>
      <c r="B43" s="207"/>
      <c r="C43" s="207"/>
      <c r="D43" s="207"/>
      <c r="E43" s="207"/>
      <c r="F43" s="170"/>
      <c r="G43" s="170"/>
      <c r="H43" s="170"/>
    </row>
    <row r="44" spans="1:13">
      <c r="A44" s="203"/>
      <c r="B44" s="205"/>
      <c r="C44" s="205"/>
      <c r="D44" s="205"/>
      <c r="E44" s="205"/>
      <c r="F44" s="170"/>
      <c r="G44" s="170"/>
      <c r="H44" s="170"/>
    </row>
    <row r="45" spans="1:13">
      <c r="A45" s="203"/>
      <c r="B45" s="206"/>
      <c r="C45" s="205"/>
      <c r="D45" s="205"/>
      <c r="E45" s="205"/>
      <c r="F45" s="170"/>
      <c r="G45" s="170"/>
      <c r="H45" s="170"/>
    </row>
    <row r="46" spans="1:13">
      <c r="A46" s="203"/>
      <c r="B46" s="206"/>
      <c r="C46" s="206"/>
      <c r="D46" s="206"/>
      <c r="E46" s="206"/>
      <c r="F46" s="170"/>
      <c r="G46" s="170"/>
      <c r="H46" s="170"/>
    </row>
    <row r="47" spans="1:13">
      <c r="A47" s="170"/>
      <c r="B47" s="170"/>
      <c r="C47" s="170"/>
      <c r="D47" s="170"/>
      <c r="E47" s="170"/>
      <c r="F47" s="170"/>
      <c r="G47" s="170"/>
      <c r="H47" s="170"/>
    </row>
    <row r="48" spans="1:13">
      <c r="A48" s="170"/>
      <c r="B48" s="170"/>
      <c r="C48" s="170"/>
      <c r="D48" s="170"/>
      <c r="E48" s="170"/>
      <c r="F48" s="170"/>
      <c r="G48" s="170"/>
      <c r="H48" s="170"/>
    </row>
    <row r="49" spans="1:8">
      <c r="A49" s="170"/>
      <c r="B49" s="170"/>
      <c r="C49" s="170"/>
      <c r="D49" s="170"/>
      <c r="E49" s="170"/>
      <c r="F49" s="170"/>
      <c r="G49" s="170"/>
      <c r="H49" s="170"/>
    </row>
  </sheetData>
  <mergeCells count="16">
    <mergeCell ref="B38:C38"/>
    <mergeCell ref="D38:E38"/>
    <mergeCell ref="A30:M30"/>
    <mergeCell ref="A31:M34"/>
    <mergeCell ref="B16:E16"/>
    <mergeCell ref="F16:I16"/>
    <mergeCell ref="B17:C17"/>
    <mergeCell ref="D17:E17"/>
    <mergeCell ref="F17:G17"/>
    <mergeCell ref="H17:I17"/>
    <mergeCell ref="A13:M13"/>
    <mergeCell ref="A1:M1"/>
    <mergeCell ref="A3:M3"/>
    <mergeCell ref="A4:M7"/>
    <mergeCell ref="A8:M8"/>
    <mergeCell ref="A9:M12"/>
  </mergeCells>
  <hyperlinks>
    <hyperlink ref="A36" location="Titelseite!A1" display="zurück zum Inhaltsverzeichnis" xr:uid="{00000000-0004-0000-0300-000000000000}"/>
  </hyperlinks>
  <pageMargins left="0.7" right="0.7" top="0.78740157499999996" bottom="0.78740157499999996" header="0.3" footer="0.3"/>
  <ignoredErrors>
    <ignoredError sqref="C26:D26 E26:F26 G26:H26"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53"/>
  <sheetViews>
    <sheetView workbookViewId="0">
      <selection sqref="A1:M1"/>
    </sheetView>
  </sheetViews>
  <sheetFormatPr baseColWidth="10" defaultColWidth="11.5703125" defaultRowHeight="15"/>
  <cols>
    <col min="1" max="1" width="34.7109375" style="4" customWidth="1"/>
    <col min="2" max="16384" width="11.5703125" style="4"/>
  </cols>
  <sheetData>
    <row r="1" spans="1:14" ht="18.75">
      <c r="A1" s="386" t="s">
        <v>111</v>
      </c>
      <c r="B1" s="386"/>
      <c r="C1" s="386"/>
      <c r="D1" s="386"/>
      <c r="E1" s="386"/>
      <c r="F1" s="386"/>
      <c r="G1" s="386"/>
      <c r="H1" s="386"/>
      <c r="I1" s="386"/>
      <c r="J1" s="386"/>
      <c r="K1" s="386"/>
      <c r="L1" s="386"/>
      <c r="M1" s="386"/>
    </row>
    <row r="3" spans="1:14" ht="15.75">
      <c r="A3" s="380" t="s">
        <v>0</v>
      </c>
      <c r="B3" s="380"/>
      <c r="C3" s="380"/>
      <c r="D3" s="380"/>
      <c r="E3" s="380"/>
      <c r="F3" s="380"/>
      <c r="G3" s="380"/>
      <c r="H3" s="380"/>
      <c r="I3" s="380"/>
      <c r="J3" s="380"/>
      <c r="K3" s="380"/>
      <c r="L3" s="380"/>
      <c r="M3" s="380"/>
    </row>
    <row r="4" spans="1:14">
      <c r="A4" s="387" t="s">
        <v>124</v>
      </c>
      <c r="B4" s="387"/>
      <c r="C4" s="387"/>
      <c r="D4" s="387"/>
      <c r="E4" s="387"/>
      <c r="F4" s="387"/>
      <c r="G4" s="387"/>
      <c r="H4" s="387"/>
      <c r="I4" s="387"/>
      <c r="J4" s="387"/>
      <c r="K4" s="387"/>
      <c r="L4" s="387"/>
      <c r="M4" s="387"/>
      <c r="N4" s="26"/>
    </row>
    <row r="5" spans="1:14">
      <c r="A5" s="387"/>
      <c r="B5" s="387"/>
      <c r="C5" s="387"/>
      <c r="D5" s="387"/>
      <c r="E5" s="387"/>
      <c r="F5" s="387"/>
      <c r="G5" s="387"/>
      <c r="H5" s="387"/>
      <c r="I5" s="387"/>
      <c r="J5" s="387"/>
      <c r="K5" s="387"/>
      <c r="L5" s="387"/>
      <c r="M5" s="387"/>
    </row>
    <row r="6" spans="1:14">
      <c r="A6" s="387"/>
      <c r="B6" s="387"/>
      <c r="C6" s="387"/>
      <c r="D6" s="387"/>
      <c r="E6" s="387"/>
      <c r="F6" s="387"/>
      <c r="G6" s="387"/>
      <c r="H6" s="387"/>
      <c r="I6" s="387"/>
      <c r="J6" s="387"/>
      <c r="K6" s="387"/>
      <c r="L6" s="387"/>
      <c r="M6" s="387"/>
    </row>
    <row r="7" spans="1:14">
      <c r="A7" s="387"/>
      <c r="B7" s="387"/>
      <c r="C7" s="387"/>
      <c r="D7" s="387"/>
      <c r="E7" s="387"/>
      <c r="F7" s="387"/>
      <c r="G7" s="387"/>
      <c r="H7" s="387"/>
      <c r="I7" s="387"/>
      <c r="J7" s="387"/>
      <c r="K7" s="387"/>
      <c r="L7" s="387"/>
      <c r="M7" s="387"/>
    </row>
    <row r="8" spans="1:14" ht="15.75">
      <c r="A8" s="380" t="s">
        <v>1</v>
      </c>
      <c r="B8" s="380"/>
      <c r="C8" s="380"/>
      <c r="D8" s="380"/>
      <c r="E8" s="380"/>
      <c r="F8" s="380"/>
      <c r="G8" s="380"/>
      <c r="H8" s="380"/>
      <c r="I8" s="380"/>
      <c r="J8" s="380"/>
      <c r="K8" s="380"/>
      <c r="L8" s="380"/>
      <c r="M8" s="380"/>
    </row>
    <row r="9" spans="1:14">
      <c r="A9" s="387" t="s">
        <v>126</v>
      </c>
      <c r="B9" s="387"/>
      <c r="C9" s="387"/>
      <c r="D9" s="387"/>
      <c r="E9" s="387"/>
      <c r="F9" s="387"/>
      <c r="G9" s="387"/>
      <c r="H9" s="387"/>
      <c r="I9" s="387"/>
      <c r="J9" s="387"/>
      <c r="K9" s="387"/>
      <c r="L9" s="387"/>
      <c r="M9" s="387"/>
      <c r="N9" s="26"/>
    </row>
    <row r="10" spans="1:14">
      <c r="A10" s="387"/>
      <c r="B10" s="387"/>
      <c r="C10" s="387"/>
      <c r="D10" s="387"/>
      <c r="E10" s="387"/>
      <c r="F10" s="387"/>
      <c r="G10" s="387"/>
      <c r="H10" s="387"/>
      <c r="I10" s="387"/>
      <c r="J10" s="387"/>
      <c r="K10" s="387"/>
      <c r="L10" s="387"/>
      <c r="M10" s="387"/>
    </row>
    <row r="11" spans="1:14">
      <c r="A11" s="387"/>
      <c r="B11" s="387"/>
      <c r="C11" s="387"/>
      <c r="D11" s="387"/>
      <c r="E11" s="387"/>
      <c r="F11" s="387"/>
      <c r="G11" s="387"/>
      <c r="H11" s="387"/>
      <c r="I11" s="387"/>
      <c r="J11" s="387"/>
      <c r="K11" s="387"/>
      <c r="L11" s="387"/>
      <c r="M11" s="387"/>
    </row>
    <row r="12" spans="1:14">
      <c r="A12" s="387"/>
      <c r="B12" s="387"/>
      <c r="C12" s="387"/>
      <c r="D12" s="387"/>
      <c r="E12" s="387"/>
      <c r="F12" s="387"/>
      <c r="G12" s="387"/>
      <c r="H12" s="387"/>
      <c r="I12" s="387"/>
      <c r="J12" s="387"/>
      <c r="K12" s="387"/>
      <c r="L12" s="387"/>
      <c r="M12" s="387"/>
    </row>
    <row r="13" spans="1:14" ht="15.75">
      <c r="A13" s="380" t="s">
        <v>2</v>
      </c>
      <c r="B13" s="380"/>
      <c r="C13" s="380"/>
      <c r="D13" s="380"/>
      <c r="E13" s="380"/>
      <c r="F13" s="380"/>
      <c r="G13" s="380"/>
      <c r="H13" s="380"/>
      <c r="I13" s="380"/>
      <c r="J13" s="380"/>
      <c r="K13" s="380"/>
      <c r="L13" s="380"/>
      <c r="M13" s="380"/>
    </row>
    <row r="15" spans="1:14">
      <c r="A15" s="16" t="s">
        <v>141</v>
      </c>
      <c r="B15" s="16"/>
      <c r="C15" s="16"/>
      <c r="D15" s="16"/>
      <c r="E15" s="7"/>
      <c r="F15" s="7"/>
      <c r="G15" s="7"/>
      <c r="H15" s="7"/>
      <c r="I15" s="7"/>
      <c r="J15" s="7"/>
      <c r="K15" s="7"/>
      <c r="L15" s="7"/>
      <c r="M15" s="7"/>
      <c r="N15" s="26"/>
    </row>
    <row r="16" spans="1:14">
      <c r="A16" s="27"/>
      <c r="B16" s="393">
        <v>2018</v>
      </c>
      <c r="C16" s="394"/>
      <c r="D16" s="394"/>
      <c r="E16" s="395"/>
      <c r="F16" s="393">
        <v>2019</v>
      </c>
      <c r="G16" s="394"/>
      <c r="H16" s="394"/>
      <c r="I16" s="395"/>
    </row>
    <row r="17" spans="1:13" ht="30" customHeight="1">
      <c r="A17" s="28"/>
      <c r="B17" s="396" t="s">
        <v>98</v>
      </c>
      <c r="C17" s="397"/>
      <c r="D17" s="398" t="s">
        <v>122</v>
      </c>
      <c r="E17" s="399"/>
      <c r="F17" s="396" t="s">
        <v>98</v>
      </c>
      <c r="G17" s="400"/>
      <c r="H17" s="398" t="s">
        <v>122</v>
      </c>
      <c r="I17" s="399"/>
    </row>
    <row r="18" spans="1:13" ht="30">
      <c r="A18" s="29"/>
      <c r="B18" s="30" t="s">
        <v>8</v>
      </c>
      <c r="C18" s="31" t="s">
        <v>9</v>
      </c>
      <c r="D18" s="30" t="s">
        <v>8</v>
      </c>
      <c r="E18" s="31" t="s">
        <v>9</v>
      </c>
      <c r="F18" s="30" t="s">
        <v>8</v>
      </c>
      <c r="G18" s="31" t="s">
        <v>9</v>
      </c>
      <c r="H18" s="30" t="s">
        <v>8</v>
      </c>
      <c r="I18" s="31" t="s">
        <v>9</v>
      </c>
    </row>
    <row r="19" spans="1:13">
      <c r="A19" s="32" t="s">
        <v>74</v>
      </c>
      <c r="B19" s="33">
        <v>1755</v>
      </c>
      <c r="C19" s="34">
        <v>100</v>
      </c>
      <c r="D19" s="33">
        <v>1025</v>
      </c>
      <c r="E19" s="34">
        <v>100</v>
      </c>
      <c r="F19" s="33">
        <v>1886</v>
      </c>
      <c r="G19" s="34">
        <v>100</v>
      </c>
      <c r="H19" s="33">
        <v>1082</v>
      </c>
      <c r="I19" s="34">
        <v>100</v>
      </c>
    </row>
    <row r="20" spans="1:13" ht="30">
      <c r="A20" s="32" t="s">
        <v>142</v>
      </c>
      <c r="B20" s="33">
        <f>SUM(B21:B27)</f>
        <v>332</v>
      </c>
      <c r="C20" s="34">
        <f>B20/B19*100</f>
        <v>18.917378917378919</v>
      </c>
      <c r="D20" s="33">
        <f>SUM(D21:D27)</f>
        <v>177</v>
      </c>
      <c r="E20" s="34">
        <f>D20/D19*100</f>
        <v>17.268292682926827</v>
      </c>
      <c r="F20" s="33">
        <f>SUM(F21:F27)</f>
        <v>370</v>
      </c>
      <c r="G20" s="34">
        <f>F20/F19*100</f>
        <v>19.618239660657476</v>
      </c>
      <c r="H20" s="33">
        <f>SUM(H21:H27)</f>
        <v>229</v>
      </c>
      <c r="I20" s="34">
        <f>H20/H19*100</f>
        <v>21.164510166358593</v>
      </c>
    </row>
    <row r="21" spans="1:13">
      <c r="A21" s="35" t="s">
        <v>104</v>
      </c>
      <c r="B21" s="36">
        <v>11</v>
      </c>
      <c r="C21" s="37">
        <f>B21/B20*100</f>
        <v>3.3132530120481931</v>
      </c>
      <c r="D21" s="36">
        <v>77</v>
      </c>
      <c r="E21" s="37">
        <f>D21/D20*100</f>
        <v>43.502824858757059</v>
      </c>
      <c r="F21" s="36">
        <v>9</v>
      </c>
      <c r="G21" s="37">
        <f>F21/F20*100</f>
        <v>2.4324324324324325</v>
      </c>
      <c r="H21" s="36">
        <v>104</v>
      </c>
      <c r="I21" s="37">
        <f>H21/H20*100</f>
        <v>45.414847161572055</v>
      </c>
    </row>
    <row r="22" spans="1:13">
      <c r="A22" s="35" t="s">
        <v>105</v>
      </c>
      <c r="B22" s="36">
        <v>17</v>
      </c>
      <c r="C22" s="38">
        <f>B22/B20*100</f>
        <v>5.1204819277108431</v>
      </c>
      <c r="D22" s="36">
        <v>0</v>
      </c>
      <c r="E22" s="38">
        <f>D22/D20*100</f>
        <v>0</v>
      </c>
      <c r="F22" s="36">
        <v>11</v>
      </c>
      <c r="G22" s="38">
        <f>F22/F20*100</f>
        <v>2.9729729729729732</v>
      </c>
      <c r="H22" s="36">
        <v>0</v>
      </c>
      <c r="I22" s="38">
        <f>H22/H20*100</f>
        <v>0</v>
      </c>
    </row>
    <row r="23" spans="1:13">
      <c r="A23" s="35" t="s">
        <v>106</v>
      </c>
      <c r="B23" s="36">
        <v>5</v>
      </c>
      <c r="C23" s="38">
        <f>B23/B20*100</f>
        <v>1.5060240963855422</v>
      </c>
      <c r="D23" s="36">
        <v>1</v>
      </c>
      <c r="E23" s="38">
        <f>D23/D20*100</f>
        <v>0.56497175141242939</v>
      </c>
      <c r="F23" s="36">
        <v>0</v>
      </c>
      <c r="G23" s="38">
        <f>F23/F20*100</f>
        <v>0</v>
      </c>
      <c r="H23" s="36">
        <v>1</v>
      </c>
      <c r="I23" s="38">
        <f>H23/H20*100</f>
        <v>0.43668122270742354</v>
      </c>
    </row>
    <row r="24" spans="1:13">
      <c r="A24" s="35" t="s">
        <v>107</v>
      </c>
      <c r="B24" s="36">
        <v>262</v>
      </c>
      <c r="C24" s="39">
        <f>B24/B20*100</f>
        <v>78.915662650602414</v>
      </c>
      <c r="D24" s="36">
        <v>15</v>
      </c>
      <c r="E24" s="39">
        <f>D24/D20*100</f>
        <v>8.4745762711864394</v>
      </c>
      <c r="F24" s="36">
        <v>281</v>
      </c>
      <c r="G24" s="39">
        <f>F24/F20*100</f>
        <v>75.945945945945951</v>
      </c>
      <c r="H24" s="36">
        <v>9</v>
      </c>
      <c r="I24" s="39">
        <f>H24/H20*100</f>
        <v>3.9301310043668125</v>
      </c>
    </row>
    <row r="25" spans="1:13">
      <c r="A25" s="35" t="s">
        <v>108</v>
      </c>
      <c r="B25" s="36">
        <v>13</v>
      </c>
      <c r="C25" s="37">
        <f>B25/B20*100</f>
        <v>3.9156626506024099</v>
      </c>
      <c r="D25" s="36">
        <v>20</v>
      </c>
      <c r="E25" s="37">
        <f>D25/D20*100</f>
        <v>11.299435028248588</v>
      </c>
      <c r="F25" s="36">
        <v>12</v>
      </c>
      <c r="G25" s="37">
        <f>F25/F20*100</f>
        <v>3.2432432432432434</v>
      </c>
      <c r="H25" s="36">
        <v>11</v>
      </c>
      <c r="I25" s="37">
        <f>H25/H20*100</f>
        <v>4.8034934497816595</v>
      </c>
    </row>
    <row r="26" spans="1:13">
      <c r="A26" s="35" t="s">
        <v>109</v>
      </c>
      <c r="B26" s="36">
        <v>3</v>
      </c>
      <c r="C26" s="38">
        <f>B26/B20*100</f>
        <v>0.90361445783132521</v>
      </c>
      <c r="D26" s="36">
        <v>0</v>
      </c>
      <c r="E26" s="38">
        <f>D26/D20*100</f>
        <v>0</v>
      </c>
      <c r="F26" s="36">
        <v>16</v>
      </c>
      <c r="G26" s="38">
        <f>F26/F20*100</f>
        <v>4.3243243243243246</v>
      </c>
      <c r="H26" s="36">
        <v>1</v>
      </c>
      <c r="I26" s="38">
        <f>H26/H20*100</f>
        <v>0.43668122270742354</v>
      </c>
    </row>
    <row r="27" spans="1:13">
      <c r="A27" s="40" t="s">
        <v>110</v>
      </c>
      <c r="B27" s="41">
        <v>21</v>
      </c>
      <c r="C27" s="42">
        <f>B27/B20*100</f>
        <v>6.3253012048192767</v>
      </c>
      <c r="D27" s="41">
        <v>64</v>
      </c>
      <c r="E27" s="42">
        <f>D27/D20*100</f>
        <v>36.158192090395481</v>
      </c>
      <c r="F27" s="41">
        <v>41</v>
      </c>
      <c r="G27" s="42">
        <f>F27/F20*100</f>
        <v>11.081081081081082</v>
      </c>
      <c r="H27" s="41">
        <v>103</v>
      </c>
      <c r="I27" s="42">
        <f>H27/H20*100</f>
        <v>44.978165938864628</v>
      </c>
    </row>
    <row r="32" spans="1:13" ht="15.75">
      <c r="A32" s="380" t="s">
        <v>5</v>
      </c>
      <c r="B32" s="380"/>
      <c r="C32" s="380"/>
      <c r="D32" s="380"/>
      <c r="E32" s="380"/>
      <c r="F32" s="380"/>
      <c r="G32" s="380"/>
      <c r="H32" s="380"/>
      <c r="I32" s="380"/>
      <c r="J32" s="380"/>
      <c r="K32" s="380"/>
      <c r="L32" s="380"/>
      <c r="M32" s="380"/>
    </row>
    <row r="33" spans="1:13">
      <c r="A33" s="381" t="s">
        <v>80</v>
      </c>
      <c r="B33" s="381"/>
      <c r="C33" s="381"/>
      <c r="D33" s="381"/>
      <c r="E33" s="381"/>
      <c r="F33" s="381"/>
      <c r="G33" s="381"/>
      <c r="H33" s="381"/>
      <c r="I33" s="381"/>
      <c r="J33" s="381"/>
      <c r="K33" s="381"/>
      <c r="L33" s="381"/>
      <c r="M33" s="381"/>
    </row>
    <row r="34" spans="1:13">
      <c r="A34" s="381"/>
      <c r="B34" s="381"/>
      <c r="C34" s="381"/>
      <c r="D34" s="381"/>
      <c r="E34" s="381"/>
      <c r="F34" s="381"/>
      <c r="G34" s="381"/>
      <c r="H34" s="381"/>
      <c r="I34" s="381"/>
      <c r="J34" s="381"/>
      <c r="K34" s="381"/>
      <c r="L34" s="381"/>
      <c r="M34" s="381"/>
    </row>
    <row r="35" spans="1:13">
      <c r="A35" s="381"/>
      <c r="B35" s="381"/>
      <c r="C35" s="381"/>
      <c r="D35" s="381"/>
      <c r="E35" s="381"/>
      <c r="F35" s="381"/>
      <c r="G35" s="381"/>
      <c r="H35" s="381"/>
      <c r="I35" s="381"/>
      <c r="J35" s="381"/>
      <c r="K35" s="381"/>
      <c r="L35" s="381"/>
      <c r="M35" s="381"/>
    </row>
    <row r="36" spans="1:13">
      <c r="A36" s="381"/>
      <c r="B36" s="381"/>
      <c r="C36" s="381"/>
      <c r="D36" s="381"/>
      <c r="E36" s="381"/>
      <c r="F36" s="381"/>
      <c r="G36" s="381"/>
      <c r="H36" s="381"/>
      <c r="I36" s="381"/>
      <c r="J36" s="381"/>
      <c r="K36" s="381"/>
      <c r="L36" s="381"/>
      <c r="M36" s="381"/>
    </row>
    <row r="38" spans="1:13">
      <c r="A38" s="13" t="s">
        <v>15</v>
      </c>
      <c r="B38" s="379"/>
      <c r="C38" s="379"/>
      <c r="D38" s="379"/>
      <c r="E38" s="379"/>
      <c r="F38" s="170"/>
    </row>
    <row r="39" spans="1:13">
      <c r="A39" s="170"/>
      <c r="B39" s="200"/>
      <c r="C39" s="200"/>
      <c r="D39" s="200"/>
      <c r="E39" s="200"/>
      <c r="F39" s="170"/>
    </row>
    <row r="40" spans="1:13">
      <c r="A40" s="170"/>
      <c r="B40" s="202"/>
      <c r="C40" s="202"/>
      <c r="D40" s="202"/>
      <c r="E40" s="202"/>
      <c r="F40" s="170"/>
    </row>
    <row r="41" spans="1:13">
      <c r="A41" s="203"/>
      <c r="B41" s="205"/>
      <c r="C41" s="205"/>
      <c r="D41" s="205"/>
      <c r="E41" s="205"/>
      <c r="F41" s="170"/>
    </row>
    <row r="42" spans="1:13">
      <c r="A42" s="203"/>
      <c r="B42" s="206"/>
      <c r="C42" s="206"/>
      <c r="D42" s="206"/>
      <c r="E42" s="206"/>
      <c r="F42" s="170"/>
    </row>
    <row r="43" spans="1:13">
      <c r="A43" s="203"/>
      <c r="B43" s="206"/>
      <c r="C43" s="206"/>
      <c r="D43" s="206"/>
      <c r="E43" s="206"/>
      <c r="F43" s="170"/>
    </row>
    <row r="44" spans="1:13">
      <c r="A44" s="203"/>
      <c r="B44" s="207"/>
      <c r="C44" s="207"/>
      <c r="D44" s="207"/>
      <c r="E44" s="207"/>
      <c r="F44" s="170"/>
    </row>
    <row r="45" spans="1:13">
      <c r="A45" s="203"/>
      <c r="B45" s="205"/>
      <c r="C45" s="205"/>
      <c r="D45" s="205"/>
      <c r="E45" s="205"/>
      <c r="F45" s="170"/>
    </row>
    <row r="46" spans="1:13">
      <c r="A46" s="203"/>
      <c r="B46" s="206"/>
      <c r="C46" s="206"/>
      <c r="D46" s="206"/>
      <c r="E46" s="206"/>
      <c r="F46" s="170"/>
    </row>
    <row r="47" spans="1:13">
      <c r="A47" s="203"/>
      <c r="B47" s="206"/>
      <c r="C47" s="206"/>
      <c r="D47" s="206"/>
      <c r="E47" s="206"/>
      <c r="F47" s="170"/>
    </row>
    <row r="48" spans="1:13">
      <c r="A48" s="170"/>
      <c r="B48" s="170"/>
      <c r="C48" s="170"/>
      <c r="D48" s="170"/>
      <c r="E48" s="170"/>
      <c r="F48" s="170"/>
    </row>
    <row r="49" spans="1:6">
      <c r="A49" s="170"/>
      <c r="B49" s="170"/>
      <c r="C49" s="170"/>
      <c r="D49" s="170"/>
      <c r="E49" s="170"/>
      <c r="F49" s="170"/>
    </row>
    <row r="50" spans="1:6">
      <c r="A50" s="170"/>
      <c r="B50" s="170"/>
      <c r="C50" s="170"/>
      <c r="D50" s="170"/>
      <c r="E50" s="170"/>
      <c r="F50" s="170"/>
    </row>
    <row r="51" spans="1:6">
      <c r="A51" s="170"/>
      <c r="B51" s="170"/>
      <c r="C51" s="170"/>
      <c r="D51" s="170"/>
      <c r="E51" s="170"/>
      <c r="F51" s="170"/>
    </row>
    <row r="52" spans="1:6">
      <c r="A52" s="170"/>
      <c r="B52" s="170"/>
      <c r="C52" s="170"/>
      <c r="D52" s="170"/>
      <c r="E52" s="170"/>
      <c r="F52" s="170"/>
    </row>
    <row r="53" spans="1:6">
      <c r="A53" s="170"/>
      <c r="B53" s="170"/>
      <c r="C53" s="170"/>
      <c r="D53" s="170"/>
      <c r="E53" s="170"/>
      <c r="F53" s="170"/>
    </row>
  </sheetData>
  <mergeCells count="16">
    <mergeCell ref="B38:C38"/>
    <mergeCell ref="D38:E38"/>
    <mergeCell ref="A13:M13"/>
    <mergeCell ref="A1:M1"/>
    <mergeCell ref="A3:M3"/>
    <mergeCell ref="A4:M7"/>
    <mergeCell ref="A8:M8"/>
    <mergeCell ref="A9:M12"/>
    <mergeCell ref="A32:M32"/>
    <mergeCell ref="A33:M36"/>
    <mergeCell ref="B16:E16"/>
    <mergeCell ref="F16:I16"/>
    <mergeCell ref="B17:C17"/>
    <mergeCell ref="D17:E17"/>
    <mergeCell ref="F17:G17"/>
    <mergeCell ref="H17:I17"/>
  </mergeCells>
  <hyperlinks>
    <hyperlink ref="A38" location="Titelseite!A1" display="zurück zum Inhaltsverzeichnis" xr:uid="{00000000-0004-0000-0400-000000000000}"/>
  </hyperlinks>
  <pageMargins left="0.7" right="0.7" top="0.78740157499999996" bottom="0.78740157499999996" header="0.3" footer="0.3"/>
  <pageSetup paperSize="9" orientation="portrait" r:id="rId1"/>
  <ignoredErrors>
    <ignoredError sqref="C20 D20:I20"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F94"/>
  <sheetViews>
    <sheetView workbookViewId="0">
      <selection sqref="A1:AF1"/>
    </sheetView>
  </sheetViews>
  <sheetFormatPr baseColWidth="10" defaultRowHeight="15"/>
  <cols>
    <col min="1" max="1" width="11.42578125" style="4"/>
    <col min="2" max="2" width="26.85546875" style="4" customWidth="1"/>
    <col min="3" max="12" width="9.7109375" style="4" hidden="1" customWidth="1"/>
    <col min="13" max="68" width="9.7109375" style="4" customWidth="1"/>
    <col min="69" max="16384" width="11.42578125" style="4"/>
  </cols>
  <sheetData>
    <row r="1" spans="1:32" ht="18.75">
      <c r="A1" s="386" t="s">
        <v>83</v>
      </c>
      <c r="B1" s="386"/>
      <c r="C1" s="386"/>
      <c r="D1" s="386"/>
      <c r="E1" s="386"/>
      <c r="F1" s="386"/>
      <c r="G1" s="386"/>
      <c r="H1" s="386"/>
      <c r="I1" s="386"/>
      <c r="J1" s="386"/>
      <c r="K1" s="386"/>
      <c r="L1" s="386"/>
      <c r="M1" s="386"/>
      <c r="N1" s="386"/>
      <c r="O1" s="386"/>
      <c r="P1" s="386"/>
      <c r="Q1" s="386"/>
      <c r="R1" s="386"/>
      <c r="S1" s="386"/>
      <c r="T1" s="386"/>
      <c r="U1" s="386"/>
      <c r="V1" s="386"/>
      <c r="W1" s="386"/>
      <c r="X1" s="386"/>
      <c r="Y1" s="386"/>
      <c r="Z1" s="386"/>
      <c r="AA1" s="386"/>
      <c r="AB1" s="386"/>
      <c r="AC1" s="386"/>
      <c r="AD1" s="386"/>
      <c r="AE1" s="386"/>
      <c r="AF1" s="386"/>
    </row>
    <row r="3" spans="1:32" ht="15.75">
      <c r="A3" s="380" t="s">
        <v>0</v>
      </c>
      <c r="B3" s="380"/>
      <c r="C3" s="380"/>
      <c r="D3" s="380"/>
      <c r="E3" s="380"/>
      <c r="F3" s="380"/>
      <c r="G3" s="380"/>
      <c r="H3" s="380"/>
      <c r="I3" s="380"/>
      <c r="J3" s="380"/>
      <c r="K3" s="380"/>
      <c r="L3" s="380"/>
      <c r="M3" s="380"/>
      <c r="N3" s="380"/>
      <c r="O3" s="380"/>
      <c r="P3" s="380"/>
      <c r="Q3" s="380"/>
      <c r="R3" s="380"/>
      <c r="S3" s="380"/>
      <c r="T3" s="380"/>
      <c r="U3" s="380"/>
      <c r="V3" s="380"/>
      <c r="W3" s="380"/>
      <c r="X3" s="380"/>
      <c r="Y3" s="380"/>
      <c r="Z3" s="380"/>
      <c r="AA3" s="380"/>
      <c r="AB3" s="380"/>
      <c r="AC3" s="380"/>
      <c r="AD3" s="380"/>
      <c r="AE3" s="380"/>
      <c r="AF3" s="380"/>
    </row>
    <row r="4" spans="1:32">
      <c r="A4" s="387" t="s">
        <v>121</v>
      </c>
      <c r="B4" s="387"/>
      <c r="C4" s="387"/>
      <c r="D4" s="387"/>
      <c r="E4" s="387"/>
      <c r="F4" s="387"/>
      <c r="G4" s="387"/>
      <c r="H4" s="387"/>
      <c r="I4" s="387"/>
      <c r="J4" s="387"/>
      <c r="K4" s="387"/>
      <c r="L4" s="387"/>
      <c r="M4" s="387"/>
      <c r="N4" s="387"/>
      <c r="O4" s="387"/>
      <c r="P4" s="387"/>
      <c r="Q4" s="387"/>
      <c r="R4" s="387"/>
      <c r="S4" s="387"/>
      <c r="T4" s="387"/>
      <c r="U4" s="387"/>
      <c r="V4" s="387"/>
      <c r="W4" s="387"/>
      <c r="X4" s="387"/>
      <c r="Y4" s="387"/>
      <c r="Z4" s="387"/>
      <c r="AA4" s="387"/>
      <c r="AB4" s="387"/>
      <c r="AC4" s="387"/>
      <c r="AD4" s="387"/>
      <c r="AE4" s="387"/>
      <c r="AF4" s="387"/>
    </row>
    <row r="5" spans="1:32">
      <c r="A5" s="387"/>
      <c r="B5" s="387"/>
      <c r="C5" s="387"/>
      <c r="D5" s="387"/>
      <c r="E5" s="387"/>
      <c r="F5" s="387"/>
      <c r="G5" s="387"/>
      <c r="H5" s="387"/>
      <c r="I5" s="387"/>
      <c r="J5" s="387"/>
      <c r="K5" s="387"/>
      <c r="L5" s="387"/>
      <c r="M5" s="387"/>
      <c r="N5" s="387"/>
      <c r="O5" s="387"/>
      <c r="P5" s="387"/>
      <c r="Q5" s="387"/>
      <c r="R5" s="387"/>
      <c r="S5" s="387"/>
      <c r="T5" s="387"/>
      <c r="U5" s="387"/>
      <c r="V5" s="387"/>
      <c r="W5" s="387"/>
      <c r="X5" s="387"/>
      <c r="Y5" s="387"/>
      <c r="Z5" s="387"/>
      <c r="AA5" s="387"/>
      <c r="AB5" s="387"/>
      <c r="AC5" s="387"/>
      <c r="AD5" s="387"/>
      <c r="AE5" s="387"/>
      <c r="AF5" s="387"/>
    </row>
    <row r="6" spans="1:32">
      <c r="A6" s="387"/>
      <c r="B6" s="387"/>
      <c r="C6" s="387"/>
      <c r="D6" s="387"/>
      <c r="E6" s="387"/>
      <c r="F6" s="387"/>
      <c r="G6" s="387"/>
      <c r="H6" s="387"/>
      <c r="I6" s="387"/>
      <c r="J6" s="387"/>
      <c r="K6" s="387"/>
      <c r="L6" s="387"/>
      <c r="M6" s="387"/>
      <c r="N6" s="387"/>
      <c r="O6" s="387"/>
      <c r="P6" s="387"/>
      <c r="Q6" s="387"/>
      <c r="R6" s="387"/>
      <c r="S6" s="387"/>
      <c r="T6" s="387"/>
      <c r="U6" s="387"/>
      <c r="V6" s="387"/>
      <c r="W6" s="387"/>
      <c r="X6" s="387"/>
      <c r="Y6" s="387"/>
      <c r="Z6" s="387"/>
      <c r="AA6" s="387"/>
      <c r="AB6" s="387"/>
      <c r="AC6" s="387"/>
      <c r="AD6" s="387"/>
      <c r="AE6" s="387"/>
      <c r="AF6" s="387"/>
    </row>
    <row r="7" spans="1:32">
      <c r="A7" s="387"/>
      <c r="B7" s="387"/>
      <c r="C7" s="387"/>
      <c r="D7" s="387"/>
      <c r="E7" s="387"/>
      <c r="F7" s="387"/>
      <c r="G7" s="387"/>
      <c r="H7" s="387"/>
      <c r="I7" s="387"/>
      <c r="J7" s="387"/>
      <c r="K7" s="387"/>
      <c r="L7" s="387"/>
      <c r="M7" s="387"/>
      <c r="N7" s="387"/>
      <c r="O7" s="387"/>
      <c r="P7" s="387"/>
      <c r="Q7" s="387"/>
      <c r="R7" s="387"/>
      <c r="S7" s="387"/>
      <c r="T7" s="387"/>
      <c r="U7" s="387"/>
      <c r="V7" s="387"/>
      <c r="W7" s="387"/>
      <c r="X7" s="387"/>
      <c r="Y7" s="387"/>
      <c r="Z7" s="387"/>
      <c r="AA7" s="387"/>
      <c r="AB7" s="387"/>
      <c r="AC7" s="387"/>
      <c r="AD7" s="387"/>
      <c r="AE7" s="387"/>
      <c r="AF7" s="387"/>
    </row>
    <row r="8" spans="1:32" ht="15.75">
      <c r="A8" s="380" t="s">
        <v>1</v>
      </c>
      <c r="B8" s="380"/>
      <c r="C8" s="380"/>
      <c r="D8" s="380"/>
      <c r="E8" s="380"/>
      <c r="F8" s="380"/>
      <c r="G8" s="380"/>
      <c r="H8" s="380"/>
      <c r="I8" s="380"/>
      <c r="J8" s="380"/>
      <c r="K8" s="380"/>
      <c r="L8" s="380"/>
      <c r="M8" s="380"/>
      <c r="N8" s="380"/>
      <c r="O8" s="380"/>
      <c r="P8" s="380"/>
      <c r="Q8" s="380"/>
      <c r="R8" s="380"/>
      <c r="S8" s="380"/>
      <c r="T8" s="380"/>
      <c r="U8" s="380"/>
      <c r="V8" s="380"/>
      <c r="W8" s="380"/>
      <c r="X8" s="380"/>
      <c r="Y8" s="380"/>
      <c r="Z8" s="380"/>
      <c r="AA8" s="380"/>
      <c r="AB8" s="380"/>
      <c r="AC8" s="380"/>
      <c r="AD8" s="380"/>
      <c r="AE8" s="380"/>
      <c r="AF8" s="380"/>
    </row>
    <row r="9" spans="1:32" ht="15" customHeight="1">
      <c r="A9" s="381" t="s">
        <v>144</v>
      </c>
      <c r="B9" s="381"/>
      <c r="C9" s="381"/>
      <c r="D9" s="381"/>
      <c r="E9" s="381"/>
      <c r="F9" s="381"/>
      <c r="G9" s="381"/>
      <c r="H9" s="381"/>
      <c r="I9" s="381"/>
      <c r="J9" s="381"/>
      <c r="K9" s="381"/>
      <c r="L9" s="381"/>
      <c r="M9" s="381"/>
      <c r="N9" s="381"/>
      <c r="O9" s="381"/>
      <c r="P9" s="381"/>
      <c r="Q9" s="381"/>
      <c r="R9" s="381"/>
      <c r="S9" s="381"/>
      <c r="T9" s="381"/>
      <c r="U9" s="381"/>
      <c r="V9" s="381"/>
      <c r="W9" s="381"/>
      <c r="X9" s="381"/>
      <c r="Y9" s="381"/>
      <c r="Z9" s="381"/>
      <c r="AA9" s="381"/>
      <c r="AB9" s="381"/>
      <c r="AC9" s="381"/>
      <c r="AD9" s="381"/>
      <c r="AE9" s="381"/>
      <c r="AF9" s="381"/>
    </row>
    <row r="10" spans="1:32">
      <c r="A10" s="381"/>
      <c r="B10" s="381"/>
      <c r="C10" s="381"/>
      <c r="D10" s="381"/>
      <c r="E10" s="381"/>
      <c r="F10" s="381"/>
      <c r="G10" s="381"/>
      <c r="H10" s="381"/>
      <c r="I10" s="381"/>
      <c r="J10" s="381"/>
      <c r="K10" s="381"/>
      <c r="L10" s="381"/>
      <c r="M10" s="381"/>
      <c r="N10" s="381"/>
      <c r="O10" s="381"/>
      <c r="P10" s="381"/>
      <c r="Q10" s="381"/>
      <c r="R10" s="381"/>
      <c r="S10" s="381"/>
      <c r="T10" s="381"/>
      <c r="U10" s="381"/>
      <c r="V10" s="381"/>
      <c r="W10" s="381"/>
      <c r="X10" s="381"/>
      <c r="Y10" s="381"/>
      <c r="Z10" s="381"/>
      <c r="AA10" s="381"/>
      <c r="AB10" s="381"/>
      <c r="AC10" s="381"/>
      <c r="AD10" s="381"/>
      <c r="AE10" s="381"/>
      <c r="AF10" s="381"/>
    </row>
    <row r="11" spans="1:32">
      <c r="A11" s="381"/>
      <c r="B11" s="381"/>
      <c r="C11" s="381"/>
      <c r="D11" s="381"/>
      <c r="E11" s="381"/>
      <c r="F11" s="381"/>
      <c r="G11" s="381"/>
      <c r="H11" s="381"/>
      <c r="I11" s="381"/>
      <c r="J11" s="381"/>
      <c r="K11" s="381"/>
      <c r="L11" s="381"/>
      <c r="M11" s="381"/>
      <c r="N11" s="381"/>
      <c r="O11" s="381"/>
      <c r="P11" s="381"/>
      <c r="Q11" s="381"/>
      <c r="R11" s="381"/>
      <c r="S11" s="381"/>
      <c r="T11" s="381"/>
      <c r="U11" s="381"/>
      <c r="V11" s="381"/>
      <c r="W11" s="381"/>
      <c r="X11" s="381"/>
      <c r="Y11" s="381"/>
      <c r="Z11" s="381"/>
      <c r="AA11" s="381"/>
      <c r="AB11" s="381"/>
      <c r="AC11" s="381"/>
      <c r="AD11" s="381"/>
      <c r="AE11" s="381"/>
      <c r="AF11" s="381"/>
    </row>
    <row r="12" spans="1:32">
      <c r="A12" s="381"/>
      <c r="B12" s="381"/>
      <c r="C12" s="381"/>
      <c r="D12" s="381"/>
      <c r="E12" s="381"/>
      <c r="F12" s="381"/>
      <c r="G12" s="381"/>
      <c r="H12" s="381"/>
      <c r="I12" s="381"/>
      <c r="J12" s="381"/>
      <c r="K12" s="381"/>
      <c r="L12" s="381"/>
      <c r="M12" s="381"/>
      <c r="N12" s="381"/>
      <c r="O12" s="381"/>
      <c r="P12" s="381"/>
      <c r="Q12" s="381"/>
      <c r="R12" s="381"/>
      <c r="S12" s="381"/>
      <c r="T12" s="381"/>
      <c r="U12" s="381"/>
      <c r="V12" s="381"/>
      <c r="W12" s="381"/>
      <c r="X12" s="381"/>
      <c r="Y12" s="381"/>
      <c r="Z12" s="381"/>
      <c r="AA12" s="381"/>
      <c r="AB12" s="381"/>
      <c r="AC12" s="381"/>
      <c r="AD12" s="381"/>
      <c r="AE12" s="381"/>
      <c r="AF12" s="381"/>
    </row>
    <row r="13" spans="1:32" ht="15.75">
      <c r="A13" s="380" t="s">
        <v>2</v>
      </c>
      <c r="B13" s="380"/>
      <c r="C13" s="380"/>
      <c r="D13" s="380"/>
      <c r="E13" s="380"/>
      <c r="F13" s="380"/>
      <c r="G13" s="380"/>
      <c r="H13" s="380"/>
      <c r="I13" s="380"/>
      <c r="J13" s="380"/>
      <c r="K13" s="380"/>
      <c r="L13" s="380"/>
      <c r="M13" s="380"/>
      <c r="N13" s="380"/>
      <c r="O13" s="380"/>
      <c r="P13" s="380"/>
      <c r="Q13" s="380"/>
      <c r="R13" s="380"/>
      <c r="S13" s="380"/>
      <c r="T13" s="380"/>
      <c r="U13" s="380"/>
      <c r="V13" s="380"/>
      <c r="W13" s="380"/>
      <c r="X13" s="380"/>
      <c r="Y13" s="380"/>
      <c r="Z13" s="380"/>
      <c r="AA13" s="380"/>
      <c r="AB13" s="380"/>
      <c r="AC13" s="380"/>
      <c r="AD13" s="380"/>
      <c r="AE13" s="380"/>
      <c r="AF13" s="380"/>
    </row>
    <row r="14" spans="1:32">
      <c r="D14" s="26"/>
    </row>
    <row r="15" spans="1:32">
      <c r="A15" s="23" t="s">
        <v>145</v>
      </c>
      <c r="B15" s="23"/>
      <c r="C15" s="23"/>
      <c r="D15" s="23"/>
      <c r="E15" s="23"/>
      <c r="F15" s="23"/>
      <c r="G15" s="7"/>
      <c r="H15" s="7"/>
      <c r="I15" s="7"/>
      <c r="J15" s="7"/>
      <c r="K15" s="7"/>
      <c r="L15" s="7"/>
      <c r="M15" s="7"/>
      <c r="N15" s="7"/>
      <c r="O15" s="7"/>
      <c r="P15" s="7"/>
      <c r="Q15" s="7"/>
      <c r="R15" s="7"/>
      <c r="S15" s="445"/>
      <c r="T15" s="445"/>
      <c r="U15" s="445"/>
      <c r="V15" s="445"/>
      <c r="W15" s="445"/>
      <c r="X15" s="445"/>
      <c r="Y15" s="445"/>
      <c r="Z15" s="445"/>
      <c r="AA15" s="445"/>
      <c r="AB15" s="445"/>
      <c r="AC15" s="445"/>
      <c r="AD15" s="445"/>
      <c r="AE15" s="445"/>
      <c r="AF15" s="445"/>
    </row>
    <row r="16" spans="1:32">
      <c r="A16" s="326"/>
      <c r="B16" s="327"/>
      <c r="C16" s="401" t="s">
        <v>37</v>
      </c>
      <c r="D16" s="404"/>
      <c r="E16" s="401" t="s">
        <v>38</v>
      </c>
      <c r="F16" s="404"/>
      <c r="G16" s="401" t="s">
        <v>39</v>
      </c>
      <c r="H16" s="404"/>
      <c r="I16" s="401" t="s">
        <v>40</v>
      </c>
      <c r="J16" s="404"/>
      <c r="K16" s="401" t="s">
        <v>41</v>
      </c>
      <c r="L16" s="404"/>
      <c r="M16" s="401" t="s">
        <v>42</v>
      </c>
      <c r="N16" s="404"/>
      <c r="O16" s="401" t="s">
        <v>43</v>
      </c>
      <c r="P16" s="404"/>
      <c r="Q16" s="401" t="s">
        <v>44</v>
      </c>
      <c r="R16" s="404"/>
      <c r="S16" s="401" t="s">
        <v>45</v>
      </c>
      <c r="T16" s="404"/>
      <c r="U16" s="401" t="s">
        <v>46</v>
      </c>
      <c r="V16" s="404"/>
      <c r="W16" s="401" t="s">
        <v>181</v>
      </c>
      <c r="X16" s="404"/>
      <c r="Y16" s="401" t="s">
        <v>189</v>
      </c>
      <c r="Z16" s="404"/>
      <c r="AA16" s="401" t="s">
        <v>198</v>
      </c>
      <c r="AB16" s="404"/>
      <c r="AC16" s="401" t="s">
        <v>220</v>
      </c>
      <c r="AD16" s="402"/>
      <c r="AE16" s="401" t="s">
        <v>223</v>
      </c>
      <c r="AF16" s="402"/>
    </row>
    <row r="17" spans="1:32" ht="30">
      <c r="A17" s="328"/>
      <c r="B17" s="53"/>
      <c r="C17" s="30" t="s">
        <v>8</v>
      </c>
      <c r="D17" s="31" t="s">
        <v>9</v>
      </c>
      <c r="E17" s="30" t="s">
        <v>8</v>
      </c>
      <c r="F17" s="31" t="s">
        <v>9</v>
      </c>
      <c r="G17" s="30" t="s">
        <v>8</v>
      </c>
      <c r="H17" s="31" t="s">
        <v>9</v>
      </c>
      <c r="I17" s="30" t="s">
        <v>8</v>
      </c>
      <c r="J17" s="31" t="s">
        <v>9</v>
      </c>
      <c r="K17" s="30" t="s">
        <v>8</v>
      </c>
      <c r="L17" s="31" t="s">
        <v>9</v>
      </c>
      <c r="M17" s="30" t="s">
        <v>8</v>
      </c>
      <c r="N17" s="31" t="s">
        <v>9</v>
      </c>
      <c r="O17" s="30" t="s">
        <v>8</v>
      </c>
      <c r="P17" s="31" t="s">
        <v>9</v>
      </c>
      <c r="Q17" s="30" t="s">
        <v>8</v>
      </c>
      <c r="R17" s="31" t="s">
        <v>9</v>
      </c>
      <c r="S17" s="30" t="s">
        <v>8</v>
      </c>
      <c r="T17" s="31" t="s">
        <v>9</v>
      </c>
      <c r="U17" s="30" t="s">
        <v>8</v>
      </c>
      <c r="V17" s="31" t="s">
        <v>9</v>
      </c>
      <c r="W17" s="30" t="s">
        <v>8</v>
      </c>
      <c r="X17" s="31" t="s">
        <v>9</v>
      </c>
      <c r="Y17" s="30" t="s">
        <v>8</v>
      </c>
      <c r="Z17" s="31" t="s">
        <v>9</v>
      </c>
      <c r="AA17" s="30" t="s">
        <v>8</v>
      </c>
      <c r="AB17" s="31" t="s">
        <v>9</v>
      </c>
      <c r="AC17" s="30" t="s">
        <v>8</v>
      </c>
      <c r="AD17" s="311" t="s">
        <v>9</v>
      </c>
      <c r="AE17" s="30" t="s">
        <v>8</v>
      </c>
      <c r="AF17" s="311" t="s">
        <v>9</v>
      </c>
    </row>
    <row r="18" spans="1:32" ht="30">
      <c r="A18" s="407" t="s">
        <v>82</v>
      </c>
      <c r="B18" s="101" t="s">
        <v>145</v>
      </c>
      <c r="C18" s="54">
        <f t="shared" ref="C18:V18" si="0">SUM(C19:C22)</f>
        <v>529</v>
      </c>
      <c r="D18" s="55">
        <f t="shared" si="0"/>
        <v>100</v>
      </c>
      <c r="E18" s="54">
        <f t="shared" si="0"/>
        <v>582</v>
      </c>
      <c r="F18" s="55">
        <f t="shared" si="0"/>
        <v>99.999999999999986</v>
      </c>
      <c r="G18" s="54">
        <f t="shared" si="0"/>
        <v>570</v>
      </c>
      <c r="H18" s="55">
        <f t="shared" si="0"/>
        <v>100</v>
      </c>
      <c r="I18" s="263">
        <f t="shared" si="0"/>
        <v>639</v>
      </c>
      <c r="J18" s="55">
        <f t="shared" si="0"/>
        <v>100</v>
      </c>
      <c r="K18" s="263">
        <f t="shared" si="0"/>
        <v>598</v>
      </c>
      <c r="L18" s="55">
        <f t="shared" si="0"/>
        <v>100</v>
      </c>
      <c r="M18" s="263">
        <f t="shared" si="0"/>
        <v>563</v>
      </c>
      <c r="N18" s="55">
        <f t="shared" si="0"/>
        <v>100</v>
      </c>
      <c r="O18" s="263">
        <f t="shared" si="0"/>
        <v>477</v>
      </c>
      <c r="P18" s="55">
        <f t="shared" si="0"/>
        <v>100</v>
      </c>
      <c r="Q18" s="263">
        <f t="shared" si="0"/>
        <v>451</v>
      </c>
      <c r="R18" s="55">
        <f t="shared" si="0"/>
        <v>100.00000000000001</v>
      </c>
      <c r="S18" s="263">
        <f t="shared" si="0"/>
        <v>409</v>
      </c>
      <c r="T18" s="55">
        <f t="shared" si="0"/>
        <v>100</v>
      </c>
      <c r="U18" s="263">
        <f t="shared" si="0"/>
        <v>356</v>
      </c>
      <c r="V18" s="55">
        <f t="shared" si="0"/>
        <v>100.00000000000001</v>
      </c>
      <c r="W18" s="263">
        <f t="shared" ref="W18:X18" si="1">SUM(W19:W22)</f>
        <v>366</v>
      </c>
      <c r="X18" s="55">
        <f t="shared" si="1"/>
        <v>100</v>
      </c>
      <c r="Y18" s="263">
        <f t="shared" ref="Y18:Z18" si="2">SUM(Y19:Y22)</f>
        <v>341</v>
      </c>
      <c r="Z18" s="55">
        <f t="shared" si="2"/>
        <v>100</v>
      </c>
      <c r="AA18" s="263">
        <f t="shared" ref="AA18:AB18" si="3">SUM(AA19:AA22)</f>
        <v>293</v>
      </c>
      <c r="AB18" s="55">
        <f t="shared" si="3"/>
        <v>99.999999999999986</v>
      </c>
      <c r="AC18" s="263">
        <f t="shared" ref="AC18:AD18" si="4">SUM(AC19:AC22)</f>
        <v>236</v>
      </c>
      <c r="AD18" s="329">
        <f t="shared" si="4"/>
        <v>99.999999999999986</v>
      </c>
      <c r="AE18" s="263">
        <v>234</v>
      </c>
      <c r="AF18" s="329">
        <f t="shared" ref="AE18:AF18" si="5">SUM(AF19:AF22)</f>
        <v>100</v>
      </c>
    </row>
    <row r="19" spans="1:32">
      <c r="A19" s="408"/>
      <c r="B19" s="56" t="s">
        <v>182</v>
      </c>
      <c r="C19" s="57">
        <v>227</v>
      </c>
      <c r="D19" s="58">
        <f>C19/C18*100</f>
        <v>42.911153119092624</v>
      </c>
      <c r="E19" s="57">
        <v>250</v>
      </c>
      <c r="F19" s="58">
        <f>E19/E18*100</f>
        <v>42.955326460481096</v>
      </c>
      <c r="G19" s="57">
        <v>233</v>
      </c>
      <c r="H19" s="58">
        <f>G19/G18*100</f>
        <v>40.877192982456137</v>
      </c>
      <c r="I19" s="61">
        <v>250</v>
      </c>
      <c r="J19" s="58">
        <f>I19/I18*100</f>
        <v>39.123630672926446</v>
      </c>
      <c r="K19" s="61">
        <v>200</v>
      </c>
      <c r="L19" s="58">
        <f>K19/K18*100</f>
        <v>33.444816053511708</v>
      </c>
      <c r="M19" s="61">
        <v>204</v>
      </c>
      <c r="N19" s="58">
        <f>M19/M18*100</f>
        <v>36.234458259325045</v>
      </c>
      <c r="O19" s="61">
        <v>120</v>
      </c>
      <c r="P19" s="58">
        <f>O19/O18*100</f>
        <v>25.157232704402517</v>
      </c>
      <c r="Q19" s="61">
        <v>89</v>
      </c>
      <c r="R19" s="58">
        <f>Q19/Q18*100</f>
        <v>19.733924611973393</v>
      </c>
      <c r="S19" s="61">
        <v>57</v>
      </c>
      <c r="T19" s="58">
        <f>S19/S18*100</f>
        <v>13.93643031784841</v>
      </c>
      <c r="U19" s="64">
        <v>43</v>
      </c>
      <c r="V19" s="58">
        <f>U19/U18*100</f>
        <v>12.078651685393259</v>
      </c>
      <c r="W19" s="64">
        <v>49</v>
      </c>
      <c r="X19" s="58">
        <f>W19/W18*100</f>
        <v>13.387978142076504</v>
      </c>
      <c r="Y19" s="64">
        <v>48</v>
      </c>
      <c r="Z19" s="58">
        <f>Y19/Y18*100</f>
        <v>14.076246334310852</v>
      </c>
      <c r="AA19" s="64">
        <v>46</v>
      </c>
      <c r="AB19" s="58">
        <f>AA19/AA18*100</f>
        <v>15.699658703071673</v>
      </c>
      <c r="AC19" s="64">
        <v>33</v>
      </c>
      <c r="AD19" s="330">
        <f>AC19/AC18*100</f>
        <v>13.983050847457626</v>
      </c>
      <c r="AE19" s="64">
        <v>39</v>
      </c>
      <c r="AF19" s="330">
        <f>AE19/AE18*100</f>
        <v>16.666666666666664</v>
      </c>
    </row>
    <row r="20" spans="1:32">
      <c r="A20" s="408"/>
      <c r="B20" s="56" t="s">
        <v>183</v>
      </c>
      <c r="C20" s="59">
        <v>146</v>
      </c>
      <c r="D20" s="60">
        <f>C20/C18*100</f>
        <v>27.599243856332706</v>
      </c>
      <c r="E20" s="59">
        <v>211</v>
      </c>
      <c r="F20" s="60">
        <f>E20/E18*100</f>
        <v>36.254295532646047</v>
      </c>
      <c r="G20" s="59">
        <v>229</v>
      </c>
      <c r="H20" s="60">
        <f>G20/G18*100</f>
        <v>40.175438596491233</v>
      </c>
      <c r="I20" s="69">
        <v>242</v>
      </c>
      <c r="J20" s="60">
        <f>I20/I18*100</f>
        <v>37.871674491392803</v>
      </c>
      <c r="K20" s="69">
        <v>218</v>
      </c>
      <c r="L20" s="60">
        <f>K20/K18*100</f>
        <v>36.454849498327761</v>
      </c>
      <c r="M20" s="69">
        <v>200</v>
      </c>
      <c r="N20" s="60">
        <f>M20/M18*100</f>
        <v>35.523978685612789</v>
      </c>
      <c r="O20" s="69">
        <v>179</v>
      </c>
      <c r="P20" s="60">
        <f>O20/O18*100</f>
        <v>37.526205450733755</v>
      </c>
      <c r="Q20" s="69">
        <v>192</v>
      </c>
      <c r="R20" s="60">
        <f>Q20/Q18*100</f>
        <v>42.572062084257205</v>
      </c>
      <c r="S20" s="69">
        <v>158</v>
      </c>
      <c r="T20" s="60">
        <f>S20/S18*100</f>
        <v>38.630806845965772</v>
      </c>
      <c r="U20" s="69">
        <v>124</v>
      </c>
      <c r="V20" s="60">
        <f>U20/U18*100</f>
        <v>34.831460674157306</v>
      </c>
      <c r="W20" s="69">
        <v>140</v>
      </c>
      <c r="X20" s="60">
        <f>W20/W18*100</f>
        <v>38.251366120218577</v>
      </c>
      <c r="Y20" s="69">
        <v>107</v>
      </c>
      <c r="Z20" s="60">
        <f>Y20/Y18*100</f>
        <v>31.378299120234605</v>
      </c>
      <c r="AA20" s="69">
        <v>82</v>
      </c>
      <c r="AB20" s="60">
        <f>AA20/AA18*100</f>
        <v>27.986348122866893</v>
      </c>
      <c r="AC20" s="69">
        <v>78</v>
      </c>
      <c r="AD20" s="331">
        <f>AC20/AC18*100</f>
        <v>33.050847457627121</v>
      </c>
      <c r="AE20" s="69">
        <v>69</v>
      </c>
      <c r="AF20" s="331">
        <f>AE20/AE18*100</f>
        <v>29.487179487179489</v>
      </c>
    </row>
    <row r="21" spans="1:32">
      <c r="A21" s="408"/>
      <c r="B21" s="56" t="s">
        <v>184</v>
      </c>
      <c r="C21" s="57">
        <v>147</v>
      </c>
      <c r="D21" s="58">
        <f>C21/C18*100</f>
        <v>27.788279773156898</v>
      </c>
      <c r="E21" s="61">
        <v>111</v>
      </c>
      <c r="F21" s="58">
        <f>E21/E18*100</f>
        <v>19.072164948453608</v>
      </c>
      <c r="G21" s="61">
        <v>94</v>
      </c>
      <c r="H21" s="58">
        <f>G21/G18*100</f>
        <v>16.491228070175438</v>
      </c>
      <c r="I21" s="61">
        <v>136</v>
      </c>
      <c r="J21" s="58">
        <f>I21/I18*100</f>
        <v>21.283255086071986</v>
      </c>
      <c r="K21" s="61">
        <v>175</v>
      </c>
      <c r="L21" s="58">
        <f>K21/K18*100</f>
        <v>29.264214046822744</v>
      </c>
      <c r="M21" s="61">
        <v>150</v>
      </c>
      <c r="N21" s="58">
        <f>M21/M18*100</f>
        <v>26.642984014209592</v>
      </c>
      <c r="O21" s="61">
        <v>166</v>
      </c>
      <c r="P21" s="58">
        <f>O21/O18*100</f>
        <v>34.80083857442348</v>
      </c>
      <c r="Q21" s="61">
        <v>146</v>
      </c>
      <c r="R21" s="58">
        <f>Q21/Q18*100</f>
        <v>32.372505543237253</v>
      </c>
      <c r="S21" s="61">
        <v>161</v>
      </c>
      <c r="T21" s="58">
        <f>S21/S18*100</f>
        <v>39.364303178484107</v>
      </c>
      <c r="U21" s="62">
        <v>158</v>
      </c>
      <c r="V21" s="58">
        <f>U21/U18*100</f>
        <v>44.382022471910112</v>
      </c>
      <c r="W21" s="62">
        <v>161</v>
      </c>
      <c r="X21" s="58">
        <f>W21/W18*100</f>
        <v>43.989071038251367</v>
      </c>
      <c r="Y21" s="62">
        <v>168</v>
      </c>
      <c r="Z21" s="58">
        <f>Y21/Y18*100</f>
        <v>49.266862170087975</v>
      </c>
      <c r="AA21" s="62">
        <v>146</v>
      </c>
      <c r="AB21" s="58">
        <f>AA21/AA18*100</f>
        <v>49.829351535836174</v>
      </c>
      <c r="AC21" s="62">
        <v>110</v>
      </c>
      <c r="AD21" s="330">
        <f>AC21/AC18*100</f>
        <v>46.610169491525419</v>
      </c>
      <c r="AE21" s="62">
        <v>103</v>
      </c>
      <c r="AF21" s="330">
        <f>AE21/AE18*100</f>
        <v>44.017094017094017</v>
      </c>
    </row>
    <row r="22" spans="1:32" ht="30">
      <c r="A22" s="409"/>
      <c r="B22" s="63" t="s">
        <v>185</v>
      </c>
      <c r="C22" s="64">
        <v>9</v>
      </c>
      <c r="D22" s="58">
        <f>C22/C18*100</f>
        <v>1.7013232514177694</v>
      </c>
      <c r="E22" s="61">
        <v>10</v>
      </c>
      <c r="F22" s="58">
        <f>E22/E18*100</f>
        <v>1.7182130584192441</v>
      </c>
      <c r="G22" s="61">
        <v>14</v>
      </c>
      <c r="H22" s="58">
        <f>G22/G18*100</f>
        <v>2.4561403508771931</v>
      </c>
      <c r="I22" s="61">
        <v>11</v>
      </c>
      <c r="J22" s="58">
        <f>I22/I18*100</f>
        <v>1.7214397496087637</v>
      </c>
      <c r="K22" s="61">
        <v>5</v>
      </c>
      <c r="L22" s="58">
        <f>K22/K18*100</f>
        <v>0.83612040133779264</v>
      </c>
      <c r="M22" s="61">
        <v>9</v>
      </c>
      <c r="N22" s="58">
        <f>M22/M18*100</f>
        <v>1.5985790408525755</v>
      </c>
      <c r="O22" s="69">
        <v>12</v>
      </c>
      <c r="P22" s="58">
        <f>O22/O18*100</f>
        <v>2.5157232704402519</v>
      </c>
      <c r="Q22" s="69">
        <v>24</v>
      </c>
      <c r="R22" s="58">
        <f>Q22/Q18*100</f>
        <v>5.3215077605321506</v>
      </c>
      <c r="S22" s="69">
        <v>33</v>
      </c>
      <c r="T22" s="58">
        <f>S22/S18*100</f>
        <v>8.0684596577017107</v>
      </c>
      <c r="U22" s="266">
        <v>31</v>
      </c>
      <c r="V22" s="58">
        <f>U22/U18*100</f>
        <v>8.7078651685393265</v>
      </c>
      <c r="W22" s="266">
        <v>16</v>
      </c>
      <c r="X22" s="58">
        <f>W22/W18*100</f>
        <v>4.3715846994535523</v>
      </c>
      <c r="Y22" s="266">
        <v>18</v>
      </c>
      <c r="Z22" s="58">
        <f>Y22/Y18*100</f>
        <v>5.2785923753665687</v>
      </c>
      <c r="AA22" s="266">
        <v>19</v>
      </c>
      <c r="AB22" s="58">
        <f>AA22/AA18*100</f>
        <v>6.4846416382252556</v>
      </c>
      <c r="AC22" s="266">
        <v>15</v>
      </c>
      <c r="AD22" s="330">
        <f>AC22/AC18*100</f>
        <v>6.3559322033898304</v>
      </c>
      <c r="AE22" s="266">
        <v>23</v>
      </c>
      <c r="AF22" s="330">
        <f>AE22/AE18*100</f>
        <v>9.8290598290598297</v>
      </c>
    </row>
    <row r="23" spans="1:32" ht="30">
      <c r="A23" s="407" t="s">
        <v>177</v>
      </c>
      <c r="B23" s="101" t="s">
        <v>145</v>
      </c>
      <c r="C23" s="54">
        <f t="shared" ref="C23:V23" si="6">SUM(C24:C27)</f>
        <v>680</v>
      </c>
      <c r="D23" s="55">
        <f t="shared" si="6"/>
        <v>100.00000000000001</v>
      </c>
      <c r="E23" s="54">
        <f t="shared" si="6"/>
        <v>656</v>
      </c>
      <c r="F23" s="55">
        <f t="shared" si="6"/>
        <v>100</v>
      </c>
      <c r="G23" s="54">
        <f t="shared" si="6"/>
        <v>663</v>
      </c>
      <c r="H23" s="55">
        <f t="shared" si="6"/>
        <v>100</v>
      </c>
      <c r="I23" s="263">
        <f t="shared" si="6"/>
        <v>580</v>
      </c>
      <c r="J23" s="55">
        <f t="shared" si="6"/>
        <v>100</v>
      </c>
      <c r="K23" s="263">
        <f t="shared" si="6"/>
        <v>526</v>
      </c>
      <c r="L23" s="55">
        <f t="shared" si="6"/>
        <v>100</v>
      </c>
      <c r="M23" s="263">
        <f t="shared" si="6"/>
        <v>458</v>
      </c>
      <c r="N23" s="55">
        <f t="shared" si="6"/>
        <v>100</v>
      </c>
      <c r="O23" s="263">
        <f t="shared" si="6"/>
        <v>381</v>
      </c>
      <c r="P23" s="55">
        <f t="shared" si="6"/>
        <v>100</v>
      </c>
      <c r="Q23" s="263">
        <f t="shared" si="6"/>
        <v>342</v>
      </c>
      <c r="R23" s="55">
        <f t="shared" si="6"/>
        <v>100</v>
      </c>
      <c r="S23" s="263">
        <f t="shared" si="6"/>
        <v>305</v>
      </c>
      <c r="T23" s="55">
        <f t="shared" si="6"/>
        <v>100</v>
      </c>
      <c r="U23" s="263">
        <f t="shared" si="6"/>
        <v>263</v>
      </c>
      <c r="V23" s="55">
        <f t="shared" si="6"/>
        <v>100</v>
      </c>
      <c r="W23" s="263">
        <f t="shared" ref="W23:X23" si="7">SUM(W24:W27)</f>
        <v>321</v>
      </c>
      <c r="X23" s="55">
        <f t="shared" si="7"/>
        <v>99.999999999999986</v>
      </c>
      <c r="Y23" s="263">
        <f t="shared" ref="Y23:Z23" si="8">SUM(Y24:Y27)</f>
        <v>254</v>
      </c>
      <c r="Z23" s="55">
        <f t="shared" si="8"/>
        <v>100</v>
      </c>
      <c r="AA23" s="263">
        <f t="shared" ref="AA23:AB23" si="9">SUM(AA24:AA27)</f>
        <v>244</v>
      </c>
      <c r="AB23" s="55">
        <f t="shared" si="9"/>
        <v>99.999999999999986</v>
      </c>
      <c r="AC23" s="263">
        <f t="shared" ref="AC23:AD23" si="10">SUM(AC24:AC27)</f>
        <v>234</v>
      </c>
      <c r="AD23" s="329">
        <f t="shared" si="10"/>
        <v>100</v>
      </c>
      <c r="AE23" s="263">
        <v>231</v>
      </c>
      <c r="AF23" s="329">
        <f t="shared" ref="AE23:AF23" si="11">SUM(AF24:AF27)</f>
        <v>100</v>
      </c>
    </row>
    <row r="24" spans="1:32">
      <c r="A24" s="408"/>
      <c r="B24" s="56" t="s">
        <v>182</v>
      </c>
      <c r="C24" s="65">
        <v>375</v>
      </c>
      <c r="D24" s="58">
        <f>C24/C23*100</f>
        <v>55.147058823529413</v>
      </c>
      <c r="E24" s="65">
        <v>327</v>
      </c>
      <c r="F24" s="58">
        <f>E24/E23*100</f>
        <v>49.847560975609753</v>
      </c>
      <c r="G24" s="65">
        <v>336</v>
      </c>
      <c r="H24" s="58">
        <f>G24/G23*100</f>
        <v>50.678733031674206</v>
      </c>
      <c r="I24" s="65">
        <v>253</v>
      </c>
      <c r="J24" s="58">
        <f>I24/I23*100</f>
        <v>43.620689655172413</v>
      </c>
      <c r="K24" s="65">
        <v>202</v>
      </c>
      <c r="L24" s="58">
        <f>K24/K23*100</f>
        <v>38.403041825095059</v>
      </c>
      <c r="M24" s="65">
        <v>173</v>
      </c>
      <c r="N24" s="58">
        <f>M24/M23*100</f>
        <v>37.772925764192138</v>
      </c>
      <c r="O24" s="66">
        <v>132</v>
      </c>
      <c r="P24" s="58">
        <f>O24/O23*100</f>
        <v>34.645669291338585</v>
      </c>
      <c r="Q24" s="65">
        <v>107</v>
      </c>
      <c r="R24" s="58">
        <f>Q24/Q23*100</f>
        <v>31.28654970760234</v>
      </c>
      <c r="S24" s="265">
        <v>79</v>
      </c>
      <c r="T24" s="58">
        <f>S24/S23*100</f>
        <v>25.901639344262296</v>
      </c>
      <c r="U24" s="71">
        <v>63</v>
      </c>
      <c r="V24" s="58">
        <f>U24/U23*100</f>
        <v>23.954372623574145</v>
      </c>
      <c r="W24" s="71">
        <v>89</v>
      </c>
      <c r="X24" s="58">
        <f>W24/W23*100</f>
        <v>27.725856697819314</v>
      </c>
      <c r="Y24" s="71">
        <v>63</v>
      </c>
      <c r="Z24" s="58">
        <f>Y24/Y23*100</f>
        <v>24.803149606299215</v>
      </c>
      <c r="AA24" s="71">
        <v>45</v>
      </c>
      <c r="AB24" s="58">
        <f>AA24/AA23*100</f>
        <v>18.442622950819672</v>
      </c>
      <c r="AC24" s="71">
        <v>45</v>
      </c>
      <c r="AD24" s="330">
        <f>AC24/AC23*100</f>
        <v>19.230769230769234</v>
      </c>
      <c r="AE24" s="71">
        <v>44</v>
      </c>
      <c r="AF24" s="330">
        <f>AE24/AE23*100</f>
        <v>19.047619047619047</v>
      </c>
    </row>
    <row r="25" spans="1:32">
      <c r="A25" s="408"/>
      <c r="B25" s="56" t="s">
        <v>183</v>
      </c>
      <c r="C25" s="67">
        <v>0</v>
      </c>
      <c r="D25" s="60">
        <f>C25/C23*100</f>
        <v>0</v>
      </c>
      <c r="E25" s="68">
        <v>0</v>
      </c>
      <c r="F25" s="245">
        <v>0</v>
      </c>
      <c r="G25" s="68">
        <v>0</v>
      </c>
      <c r="H25" s="245">
        <v>0</v>
      </c>
      <c r="I25" s="68">
        <v>0</v>
      </c>
      <c r="J25" s="245">
        <v>0</v>
      </c>
      <c r="K25" s="68">
        <v>0</v>
      </c>
      <c r="L25" s="245">
        <v>0</v>
      </c>
      <c r="M25" s="68">
        <v>0</v>
      </c>
      <c r="N25" s="245">
        <v>0</v>
      </c>
      <c r="O25" s="68">
        <v>0</v>
      </c>
      <c r="P25" s="245">
        <v>0</v>
      </c>
      <c r="Q25" s="68">
        <v>0</v>
      </c>
      <c r="R25" s="245">
        <v>0</v>
      </c>
      <c r="S25" s="68">
        <v>0</v>
      </c>
      <c r="T25" s="245">
        <v>0</v>
      </c>
      <c r="U25" s="68">
        <v>0</v>
      </c>
      <c r="V25" s="245">
        <v>0</v>
      </c>
      <c r="W25" s="68">
        <v>0</v>
      </c>
      <c r="X25" s="245">
        <v>0</v>
      </c>
      <c r="Y25" s="68">
        <v>0</v>
      </c>
      <c r="Z25" s="245">
        <v>0</v>
      </c>
      <c r="AA25" s="68">
        <v>0</v>
      </c>
      <c r="AB25" s="245">
        <v>0</v>
      </c>
      <c r="AC25" s="68">
        <v>0</v>
      </c>
      <c r="AD25" s="332">
        <v>0</v>
      </c>
      <c r="AE25" s="68">
        <v>0</v>
      </c>
      <c r="AF25" s="332">
        <v>0</v>
      </c>
    </row>
    <row r="26" spans="1:32">
      <c r="A26" s="408"/>
      <c r="B26" s="56" t="s">
        <v>184</v>
      </c>
      <c r="C26" s="64">
        <v>293</v>
      </c>
      <c r="D26" s="58">
        <f>C26/C23*100</f>
        <v>43.088235294117652</v>
      </c>
      <c r="E26" s="61">
        <v>314</v>
      </c>
      <c r="F26" s="58">
        <f>E26/E23*100</f>
        <v>47.865853658536587</v>
      </c>
      <c r="G26" s="61">
        <v>311</v>
      </c>
      <c r="H26" s="58">
        <f>G26/G23*100</f>
        <v>46.907993966817493</v>
      </c>
      <c r="I26" s="61">
        <v>308</v>
      </c>
      <c r="J26" s="58">
        <f>I26/I23*100</f>
        <v>53.103448275862064</v>
      </c>
      <c r="K26" s="61">
        <v>309</v>
      </c>
      <c r="L26" s="58">
        <f>K26/K23*100</f>
        <v>58.745247148288968</v>
      </c>
      <c r="M26" s="61">
        <v>267</v>
      </c>
      <c r="N26" s="58">
        <f>M26/M23*100</f>
        <v>58.296943231441048</v>
      </c>
      <c r="O26" s="61">
        <v>227</v>
      </c>
      <c r="P26" s="58">
        <f>O26/O23*100</f>
        <v>59.580052493438316</v>
      </c>
      <c r="Q26" s="61">
        <v>191</v>
      </c>
      <c r="R26" s="58">
        <f>Q26/Q23*100</f>
        <v>55.847953216374272</v>
      </c>
      <c r="S26" s="69">
        <v>171</v>
      </c>
      <c r="T26" s="58">
        <f>S26/S23*100</f>
        <v>56.065573770491802</v>
      </c>
      <c r="U26" s="62">
        <v>163</v>
      </c>
      <c r="V26" s="58">
        <f>U26/U23*100</f>
        <v>61.977186311787072</v>
      </c>
      <c r="W26" s="62">
        <v>184</v>
      </c>
      <c r="X26" s="58">
        <f>W26/W23*100</f>
        <v>57.320872274143298</v>
      </c>
      <c r="Y26" s="62">
        <v>174</v>
      </c>
      <c r="Z26" s="58">
        <f>Y26/Y23*100</f>
        <v>68.503937007874015</v>
      </c>
      <c r="AA26" s="62">
        <v>199</v>
      </c>
      <c r="AB26" s="58">
        <f>AA26/AA23*100</f>
        <v>81.557377049180317</v>
      </c>
      <c r="AC26" s="62">
        <v>189</v>
      </c>
      <c r="AD26" s="330">
        <f>AC26/AC23*100</f>
        <v>80.769230769230774</v>
      </c>
      <c r="AE26" s="62">
        <v>187</v>
      </c>
      <c r="AF26" s="330">
        <f>AE26/AE23*100</f>
        <v>80.952380952380949</v>
      </c>
    </row>
    <row r="27" spans="1:32" ht="30">
      <c r="A27" s="409"/>
      <c r="B27" s="63" t="s">
        <v>185</v>
      </c>
      <c r="C27" s="64">
        <v>12</v>
      </c>
      <c r="D27" s="58">
        <f>C27/C23*100</f>
        <v>1.7647058823529411</v>
      </c>
      <c r="E27" s="61">
        <v>15</v>
      </c>
      <c r="F27" s="58">
        <f>E27/E23*100</f>
        <v>2.2865853658536586</v>
      </c>
      <c r="G27" s="61">
        <v>16</v>
      </c>
      <c r="H27" s="58">
        <f>G27/G23*100</f>
        <v>2.4132730015082959</v>
      </c>
      <c r="I27" s="61">
        <v>19</v>
      </c>
      <c r="J27" s="58">
        <f>I27/I23*100</f>
        <v>3.2758620689655173</v>
      </c>
      <c r="K27" s="61">
        <v>15</v>
      </c>
      <c r="L27" s="58">
        <f>K27/K23*100</f>
        <v>2.8517110266159698</v>
      </c>
      <c r="M27" s="61">
        <v>18</v>
      </c>
      <c r="N27" s="58">
        <f>M27/M23*100</f>
        <v>3.9301310043668125</v>
      </c>
      <c r="O27" s="61">
        <v>22</v>
      </c>
      <c r="P27" s="58">
        <f>O27/O23*100</f>
        <v>5.7742782152230969</v>
      </c>
      <c r="Q27" s="61">
        <v>44</v>
      </c>
      <c r="R27" s="58">
        <f>Q27/Q23*100</f>
        <v>12.865497076023392</v>
      </c>
      <c r="S27" s="69">
        <v>55</v>
      </c>
      <c r="T27" s="58">
        <f>S27/S23*100</f>
        <v>18.032786885245901</v>
      </c>
      <c r="U27" s="71">
        <v>37</v>
      </c>
      <c r="V27" s="58">
        <f>U27/U23*100</f>
        <v>14.068441064638785</v>
      </c>
      <c r="W27" s="71">
        <v>48</v>
      </c>
      <c r="X27" s="58">
        <f>W27/W23*100</f>
        <v>14.953271028037381</v>
      </c>
      <c r="Y27" s="71">
        <v>17</v>
      </c>
      <c r="Z27" s="58">
        <f>Y27/Y23*100</f>
        <v>6.6929133858267722</v>
      </c>
      <c r="AA27" s="68">
        <v>0</v>
      </c>
      <c r="AB27" s="245">
        <v>0</v>
      </c>
      <c r="AC27" s="68">
        <v>0</v>
      </c>
      <c r="AD27" s="332">
        <v>0</v>
      </c>
      <c r="AE27" s="68">
        <v>0</v>
      </c>
      <c r="AF27" s="332">
        <v>0</v>
      </c>
    </row>
    <row r="28" spans="1:32" ht="30">
      <c r="A28" s="407" t="s">
        <v>12</v>
      </c>
      <c r="B28" s="101" t="s">
        <v>145</v>
      </c>
      <c r="C28" s="54">
        <f t="shared" ref="C28:V28" si="12">SUM(C29:C32)</f>
        <v>1533</v>
      </c>
      <c r="D28" s="55">
        <f t="shared" si="12"/>
        <v>100</v>
      </c>
      <c r="E28" s="54">
        <f t="shared" si="12"/>
        <v>1516</v>
      </c>
      <c r="F28" s="55">
        <f t="shared" si="12"/>
        <v>100</v>
      </c>
      <c r="G28" s="54">
        <f t="shared" si="12"/>
        <v>1393</v>
      </c>
      <c r="H28" s="55">
        <f t="shared" si="12"/>
        <v>100</v>
      </c>
      <c r="I28" s="263">
        <f t="shared" si="12"/>
        <v>1373</v>
      </c>
      <c r="J28" s="55">
        <f t="shared" si="12"/>
        <v>100</v>
      </c>
      <c r="K28" s="263">
        <f t="shared" si="12"/>
        <v>1342</v>
      </c>
      <c r="L28" s="55">
        <f t="shared" si="12"/>
        <v>100</v>
      </c>
      <c r="M28" s="263">
        <f t="shared" si="12"/>
        <v>1282</v>
      </c>
      <c r="N28" s="55">
        <f t="shared" si="12"/>
        <v>100</v>
      </c>
      <c r="O28" s="263">
        <f t="shared" si="12"/>
        <v>1105</v>
      </c>
      <c r="P28" s="55">
        <f t="shared" si="12"/>
        <v>100</v>
      </c>
      <c r="Q28" s="263">
        <f t="shared" si="12"/>
        <v>1042</v>
      </c>
      <c r="R28" s="55">
        <f t="shared" si="12"/>
        <v>100</v>
      </c>
      <c r="S28" s="263">
        <f t="shared" si="12"/>
        <v>1060</v>
      </c>
      <c r="T28" s="55">
        <f t="shared" si="12"/>
        <v>100</v>
      </c>
      <c r="U28" s="263">
        <f t="shared" si="12"/>
        <v>998</v>
      </c>
      <c r="V28" s="55">
        <f t="shared" si="12"/>
        <v>100</v>
      </c>
      <c r="W28" s="263">
        <f t="shared" ref="W28:X28" si="13">SUM(W29:W32)</f>
        <v>951</v>
      </c>
      <c r="X28" s="55">
        <f t="shared" si="13"/>
        <v>100</v>
      </c>
      <c r="Y28" s="263">
        <f t="shared" ref="Y28:Z28" si="14">SUM(Y29:Y32)</f>
        <v>870</v>
      </c>
      <c r="Z28" s="55">
        <f t="shared" si="14"/>
        <v>100</v>
      </c>
      <c r="AA28" s="263">
        <f t="shared" ref="AA28:AB28" si="15">SUM(AA29:AA32)</f>
        <v>779</v>
      </c>
      <c r="AB28" s="55">
        <f t="shared" si="15"/>
        <v>100</v>
      </c>
      <c r="AC28" s="263">
        <f t="shared" ref="AC28:AD28" si="16">SUM(AC29:AC32)</f>
        <v>765</v>
      </c>
      <c r="AD28" s="329">
        <f t="shared" si="16"/>
        <v>100</v>
      </c>
      <c r="AE28" s="263">
        <v>754</v>
      </c>
      <c r="AF28" s="329">
        <f t="shared" ref="AE28:AF28" si="17">SUM(AF29:AF32)</f>
        <v>100</v>
      </c>
    </row>
    <row r="29" spans="1:32">
      <c r="A29" s="408"/>
      <c r="B29" s="56" t="s">
        <v>182</v>
      </c>
      <c r="C29" s="70">
        <v>621</v>
      </c>
      <c r="D29" s="58">
        <f>C29/C28*100</f>
        <v>40.50880626223092</v>
      </c>
      <c r="E29" s="62">
        <v>542</v>
      </c>
      <c r="F29" s="58">
        <f>E29/E28*100</f>
        <v>35.751978891820578</v>
      </c>
      <c r="G29" s="62">
        <v>380</v>
      </c>
      <c r="H29" s="58">
        <f>G29/G28*100</f>
        <v>27.27925340990668</v>
      </c>
      <c r="I29" s="62">
        <v>378</v>
      </c>
      <c r="J29" s="58">
        <f>I29/I28*100</f>
        <v>27.530954115076472</v>
      </c>
      <c r="K29" s="62">
        <v>381</v>
      </c>
      <c r="L29" s="58">
        <f>K29/K28*100</f>
        <v>28.390461997019372</v>
      </c>
      <c r="M29" s="62">
        <v>332</v>
      </c>
      <c r="N29" s="58">
        <f>M29/M28*100</f>
        <v>25.897035881435258</v>
      </c>
      <c r="O29" s="62">
        <v>240</v>
      </c>
      <c r="P29" s="58">
        <f>O29/O28*100</f>
        <v>21.719457013574662</v>
      </c>
      <c r="Q29" s="62">
        <v>231</v>
      </c>
      <c r="R29" s="58">
        <f>Q29/Q28*100</f>
        <v>22.168905950095969</v>
      </c>
      <c r="S29" s="71">
        <v>192</v>
      </c>
      <c r="T29" s="58">
        <f>S29/S28*100</f>
        <v>18.113207547169811</v>
      </c>
      <c r="U29" s="71">
        <v>169</v>
      </c>
      <c r="V29" s="58">
        <f>U29/U28*100</f>
        <v>16.93386773547094</v>
      </c>
      <c r="W29" s="71">
        <v>141</v>
      </c>
      <c r="X29" s="58">
        <f>W29/W28*100</f>
        <v>14.826498422712934</v>
      </c>
      <c r="Y29" s="71">
        <v>112</v>
      </c>
      <c r="Z29" s="58">
        <f>Y29/Y28*100</f>
        <v>12.873563218390805</v>
      </c>
      <c r="AA29" s="71">
        <v>90</v>
      </c>
      <c r="AB29" s="58">
        <f>AA29/AA28*100</f>
        <v>11.553273427471117</v>
      </c>
      <c r="AC29" s="71">
        <v>95</v>
      </c>
      <c r="AD29" s="330">
        <f>AC29/AC28*100</f>
        <v>12.418300653594772</v>
      </c>
      <c r="AE29" s="71">
        <v>117</v>
      </c>
      <c r="AF29" s="330">
        <f>AE29/AE28*100</f>
        <v>15.517241379310345</v>
      </c>
    </row>
    <row r="30" spans="1:32">
      <c r="A30" s="408"/>
      <c r="B30" s="56" t="s">
        <v>183</v>
      </c>
      <c r="C30" s="70">
        <v>249</v>
      </c>
      <c r="D30" s="60">
        <f>C30/C28*100</f>
        <v>16.2426614481409</v>
      </c>
      <c r="E30" s="62">
        <v>223</v>
      </c>
      <c r="F30" s="60">
        <f>E30/E28*100</f>
        <v>14.709762532981529</v>
      </c>
      <c r="G30" s="62">
        <v>228</v>
      </c>
      <c r="H30" s="60">
        <f>G30/G28*100</f>
        <v>16.367552045944006</v>
      </c>
      <c r="I30" s="62">
        <v>201</v>
      </c>
      <c r="J30" s="60">
        <f>I30/I28*100</f>
        <v>14.639475600874</v>
      </c>
      <c r="K30" s="62">
        <v>168</v>
      </c>
      <c r="L30" s="60">
        <f>K30/K28*100</f>
        <v>12.518628912071536</v>
      </c>
      <c r="M30" s="62">
        <v>166</v>
      </c>
      <c r="N30" s="60">
        <f>M30/M28*100</f>
        <v>12.948517940717629</v>
      </c>
      <c r="O30" s="62">
        <v>130</v>
      </c>
      <c r="P30" s="60">
        <f>O30/O28*100</f>
        <v>11.76470588235294</v>
      </c>
      <c r="Q30" s="62">
        <v>107</v>
      </c>
      <c r="R30" s="60">
        <f>Q30/Q28*100</f>
        <v>10.268714011516316</v>
      </c>
      <c r="S30" s="71">
        <v>103</v>
      </c>
      <c r="T30" s="60">
        <f>S30/S28*100</f>
        <v>9.7169811320754729</v>
      </c>
      <c r="U30" s="71">
        <v>96</v>
      </c>
      <c r="V30" s="60">
        <f>U30/U28*100</f>
        <v>9.6192384769539085</v>
      </c>
      <c r="W30" s="71">
        <v>104</v>
      </c>
      <c r="X30" s="60">
        <f>W30/W28*100</f>
        <v>10.935856992639327</v>
      </c>
      <c r="Y30" s="71">
        <v>111</v>
      </c>
      <c r="Z30" s="60">
        <f>Y30/Y28*100</f>
        <v>12.758620689655173</v>
      </c>
      <c r="AA30" s="71">
        <v>93</v>
      </c>
      <c r="AB30" s="60">
        <f>AA30/AA28*100</f>
        <v>11.938382541720154</v>
      </c>
      <c r="AC30" s="71">
        <v>95</v>
      </c>
      <c r="AD30" s="331">
        <f>AC30/AC28*100</f>
        <v>12.418300653594772</v>
      </c>
      <c r="AE30" s="71">
        <v>98</v>
      </c>
      <c r="AF30" s="331">
        <f>AE30/AE28*100</f>
        <v>12.9973474801061</v>
      </c>
    </row>
    <row r="31" spans="1:32">
      <c r="A31" s="408"/>
      <c r="B31" s="56" t="s">
        <v>184</v>
      </c>
      <c r="C31" s="70">
        <v>573</v>
      </c>
      <c r="D31" s="58">
        <f>C31/C28*100</f>
        <v>37.377690802348333</v>
      </c>
      <c r="E31" s="62">
        <v>637</v>
      </c>
      <c r="F31" s="58">
        <f>E31/E28*100</f>
        <v>42.018469656992089</v>
      </c>
      <c r="G31" s="62">
        <v>664</v>
      </c>
      <c r="H31" s="58">
        <f>G31/G28*100</f>
        <v>47.666905958363245</v>
      </c>
      <c r="I31" s="62">
        <v>675</v>
      </c>
      <c r="J31" s="58">
        <f>I31/I28*100</f>
        <v>49.162418062636561</v>
      </c>
      <c r="K31" s="62">
        <v>659</v>
      </c>
      <c r="L31" s="58">
        <f>K31/K28*100</f>
        <v>49.105812220566321</v>
      </c>
      <c r="M31" s="62">
        <v>659</v>
      </c>
      <c r="N31" s="58">
        <f>M31/M28*100</f>
        <v>51.404056162246491</v>
      </c>
      <c r="O31" s="62">
        <v>629</v>
      </c>
      <c r="P31" s="58">
        <f>O31/O28*100</f>
        <v>56.92307692307692</v>
      </c>
      <c r="Q31" s="62">
        <v>584</v>
      </c>
      <c r="R31" s="58">
        <f>Q31/Q28*100</f>
        <v>56.046065259117086</v>
      </c>
      <c r="S31" s="62">
        <v>606</v>
      </c>
      <c r="T31" s="58">
        <f>S31/S28*100</f>
        <v>57.169811320754718</v>
      </c>
      <c r="U31" s="62">
        <v>562</v>
      </c>
      <c r="V31" s="58">
        <f>U31/U28*100</f>
        <v>56.312625250501</v>
      </c>
      <c r="W31" s="62">
        <v>576</v>
      </c>
      <c r="X31" s="58">
        <f>W31/W28*100</f>
        <v>60.56782334384858</v>
      </c>
      <c r="Y31" s="62">
        <v>503</v>
      </c>
      <c r="Z31" s="58">
        <f>Y31/Y28*100</f>
        <v>57.816091954022987</v>
      </c>
      <c r="AA31" s="62">
        <v>459</v>
      </c>
      <c r="AB31" s="58">
        <f>AA31/AA28*100</f>
        <v>58.921694480102694</v>
      </c>
      <c r="AC31" s="62">
        <v>458</v>
      </c>
      <c r="AD31" s="330">
        <f>AC31/AC28*100</f>
        <v>59.869281045751634</v>
      </c>
      <c r="AE31" s="62">
        <v>413</v>
      </c>
      <c r="AF31" s="330">
        <f>AE31/AE28*100</f>
        <v>54.774535809018566</v>
      </c>
    </row>
    <row r="32" spans="1:32" ht="30">
      <c r="A32" s="409"/>
      <c r="B32" s="63" t="s">
        <v>185</v>
      </c>
      <c r="C32" s="64">
        <v>90</v>
      </c>
      <c r="D32" s="58">
        <f>C32/C28*100</f>
        <v>5.8708414872798436</v>
      </c>
      <c r="E32" s="61">
        <v>114</v>
      </c>
      <c r="F32" s="58">
        <f>E32/E28*100</f>
        <v>7.5197889182058049</v>
      </c>
      <c r="G32" s="61">
        <v>121</v>
      </c>
      <c r="H32" s="58">
        <f>G32/G28*100</f>
        <v>8.6862885857860732</v>
      </c>
      <c r="I32" s="61">
        <v>119</v>
      </c>
      <c r="J32" s="58">
        <f>I32/I28*100</f>
        <v>8.6671522214129642</v>
      </c>
      <c r="K32" s="61">
        <v>134</v>
      </c>
      <c r="L32" s="58">
        <f>K32/K28*100</f>
        <v>9.9850968703427725</v>
      </c>
      <c r="M32" s="61">
        <v>125</v>
      </c>
      <c r="N32" s="58">
        <f>M32/M28*100</f>
        <v>9.7503900156006242</v>
      </c>
      <c r="O32" s="61">
        <v>106</v>
      </c>
      <c r="P32" s="58">
        <f>O32/O28*100</f>
        <v>9.5927601809954766</v>
      </c>
      <c r="Q32" s="61">
        <v>120</v>
      </c>
      <c r="R32" s="58">
        <f>Q32/Q28*100</f>
        <v>11.516314779270633</v>
      </c>
      <c r="S32" s="69">
        <v>159</v>
      </c>
      <c r="T32" s="58">
        <f>S32/S28*100</f>
        <v>15</v>
      </c>
      <c r="U32" s="71">
        <v>171</v>
      </c>
      <c r="V32" s="58">
        <f>U32/U28*100</f>
        <v>17.134268537074149</v>
      </c>
      <c r="W32" s="71">
        <v>130</v>
      </c>
      <c r="X32" s="58">
        <f>W32/W28*100</f>
        <v>13.669821240799159</v>
      </c>
      <c r="Y32" s="71">
        <v>144</v>
      </c>
      <c r="Z32" s="58">
        <f>Y32/Y28*100</f>
        <v>16.551724137931036</v>
      </c>
      <c r="AA32" s="71">
        <v>137</v>
      </c>
      <c r="AB32" s="58">
        <f>AA32/AA28*100</f>
        <v>17.586649550706031</v>
      </c>
      <c r="AC32" s="71">
        <v>117</v>
      </c>
      <c r="AD32" s="330">
        <f>AC32/AC28*100</f>
        <v>15.294117647058824</v>
      </c>
      <c r="AE32" s="71">
        <v>126</v>
      </c>
      <c r="AF32" s="330">
        <f>AE32/AE28*100</f>
        <v>16.710875331564985</v>
      </c>
    </row>
    <row r="33" spans="1:32" ht="30">
      <c r="A33" s="407" t="s">
        <v>13</v>
      </c>
      <c r="B33" s="102" t="s">
        <v>145</v>
      </c>
      <c r="C33" s="54">
        <f t="shared" ref="C33:V33" si="18">SUM(C34:C37)</f>
        <v>138</v>
      </c>
      <c r="D33" s="55">
        <f t="shared" si="18"/>
        <v>100</v>
      </c>
      <c r="E33" s="54">
        <f t="shared" si="18"/>
        <v>143</v>
      </c>
      <c r="F33" s="55">
        <f t="shared" si="18"/>
        <v>100</v>
      </c>
      <c r="G33" s="54">
        <f t="shared" si="18"/>
        <v>149</v>
      </c>
      <c r="H33" s="55">
        <f t="shared" si="18"/>
        <v>100</v>
      </c>
      <c r="I33" s="263">
        <f t="shared" si="18"/>
        <v>129</v>
      </c>
      <c r="J33" s="55">
        <f t="shared" si="18"/>
        <v>100</v>
      </c>
      <c r="K33" s="263">
        <f t="shared" si="18"/>
        <v>119</v>
      </c>
      <c r="L33" s="55">
        <f t="shared" si="18"/>
        <v>100</v>
      </c>
      <c r="M33" s="263">
        <f t="shared" si="18"/>
        <v>117</v>
      </c>
      <c r="N33" s="55">
        <f t="shared" si="18"/>
        <v>100</v>
      </c>
      <c r="O33" s="263">
        <f t="shared" si="18"/>
        <v>99</v>
      </c>
      <c r="P33" s="55">
        <f t="shared" si="18"/>
        <v>100</v>
      </c>
      <c r="Q33" s="263">
        <f t="shared" si="18"/>
        <v>148</v>
      </c>
      <c r="R33" s="55">
        <f t="shared" si="18"/>
        <v>100</v>
      </c>
      <c r="S33" s="263">
        <f t="shared" si="18"/>
        <v>171</v>
      </c>
      <c r="T33" s="55">
        <f t="shared" si="18"/>
        <v>100</v>
      </c>
      <c r="U33" s="263">
        <f t="shared" si="18"/>
        <v>162</v>
      </c>
      <c r="V33" s="55">
        <f t="shared" si="18"/>
        <v>100.00000000000001</v>
      </c>
      <c r="W33" s="263">
        <f t="shared" ref="W33:X33" si="19">SUM(W34:W37)</f>
        <v>198</v>
      </c>
      <c r="X33" s="55">
        <f t="shared" si="19"/>
        <v>100</v>
      </c>
      <c r="Y33" s="263">
        <f t="shared" ref="Y33:Z33" si="20">SUM(Y34:Y37)</f>
        <v>185</v>
      </c>
      <c r="Z33" s="55">
        <f t="shared" si="20"/>
        <v>100</v>
      </c>
      <c r="AA33" s="263">
        <f t="shared" ref="AA33:AB33" si="21">SUM(AA34:AA37)</f>
        <v>139</v>
      </c>
      <c r="AB33" s="55">
        <f t="shared" si="21"/>
        <v>100</v>
      </c>
      <c r="AC33" s="263">
        <f t="shared" ref="AC33:AD33" si="22">SUM(AC34:AC37)</f>
        <v>113</v>
      </c>
      <c r="AD33" s="329">
        <f t="shared" si="22"/>
        <v>100</v>
      </c>
      <c r="AE33" s="263">
        <v>98</v>
      </c>
      <c r="AF33" s="329">
        <f t="shared" ref="AE33:AF33" si="23">SUM(AF34:AF37)</f>
        <v>100</v>
      </c>
    </row>
    <row r="34" spans="1:32">
      <c r="A34" s="408"/>
      <c r="B34" s="35" t="s">
        <v>182</v>
      </c>
      <c r="C34" s="65">
        <v>138</v>
      </c>
      <c r="D34" s="58">
        <f>C34/C33*100</f>
        <v>100</v>
      </c>
      <c r="E34" s="66">
        <v>143</v>
      </c>
      <c r="F34" s="58">
        <f>E34/E33*100</f>
        <v>100</v>
      </c>
      <c r="G34" s="66">
        <v>149</v>
      </c>
      <c r="H34" s="58">
        <f>G34/G33*100</f>
        <v>100</v>
      </c>
      <c r="I34" s="66">
        <v>129</v>
      </c>
      <c r="J34" s="58">
        <f>I34/I33*100</f>
        <v>100</v>
      </c>
      <c r="K34" s="65">
        <v>119</v>
      </c>
      <c r="L34" s="58">
        <f>K34/K33*100</f>
        <v>100</v>
      </c>
      <c r="M34" s="65">
        <v>117</v>
      </c>
      <c r="N34" s="58">
        <f>M34/M33*100</f>
        <v>100</v>
      </c>
      <c r="O34" s="66">
        <v>99</v>
      </c>
      <c r="P34" s="58">
        <f>O34/O33*100</f>
        <v>100</v>
      </c>
      <c r="Q34" s="66">
        <v>85</v>
      </c>
      <c r="R34" s="58">
        <f>Q34/Q33*100</f>
        <v>57.432432432432435</v>
      </c>
      <c r="S34" s="265">
        <v>58</v>
      </c>
      <c r="T34" s="58">
        <f>S34/S33*100</f>
        <v>33.918128654970758</v>
      </c>
      <c r="U34" s="71">
        <v>43</v>
      </c>
      <c r="V34" s="58">
        <f>U34/U33*100</f>
        <v>26.543209876543212</v>
      </c>
      <c r="W34" s="71">
        <v>69</v>
      </c>
      <c r="X34" s="58">
        <f>W34/W33*100</f>
        <v>34.848484848484851</v>
      </c>
      <c r="Y34" s="71">
        <v>85</v>
      </c>
      <c r="Z34" s="58">
        <f>Y34/Y33*100</f>
        <v>45.945945945945951</v>
      </c>
      <c r="AA34" s="71">
        <v>68</v>
      </c>
      <c r="AB34" s="58">
        <f>AA34/AA33*100</f>
        <v>48.920863309352519</v>
      </c>
      <c r="AC34" s="71">
        <v>54</v>
      </c>
      <c r="AD34" s="330">
        <f>AC34/AC33*100</f>
        <v>47.787610619469028</v>
      </c>
      <c r="AE34" s="71">
        <v>51</v>
      </c>
      <c r="AF34" s="330">
        <f>AE34/AE33*100</f>
        <v>52.040816326530617</v>
      </c>
    </row>
    <row r="35" spans="1:32">
      <c r="A35" s="408"/>
      <c r="B35" s="35" t="s">
        <v>183</v>
      </c>
      <c r="C35" s="67">
        <v>0</v>
      </c>
      <c r="D35" s="60">
        <f>C35/C33*100</f>
        <v>0</v>
      </c>
      <c r="E35" s="67">
        <v>0</v>
      </c>
      <c r="F35" s="68">
        <v>0</v>
      </c>
      <c r="G35" s="67">
        <v>0</v>
      </c>
      <c r="H35" s="68">
        <v>0</v>
      </c>
      <c r="I35" s="67">
        <v>0</v>
      </c>
      <c r="J35" s="68">
        <v>0</v>
      </c>
      <c r="K35" s="67">
        <v>0</v>
      </c>
      <c r="L35" s="68">
        <v>0</v>
      </c>
      <c r="M35" s="67">
        <v>0</v>
      </c>
      <c r="N35" s="68">
        <v>0</v>
      </c>
      <c r="O35" s="67">
        <v>0</v>
      </c>
      <c r="P35" s="245">
        <v>0</v>
      </c>
      <c r="Q35" s="68">
        <v>0</v>
      </c>
      <c r="R35" s="245">
        <v>0</v>
      </c>
      <c r="S35" s="68">
        <v>0</v>
      </c>
      <c r="T35" s="245">
        <v>0</v>
      </c>
      <c r="U35" s="68">
        <v>0</v>
      </c>
      <c r="V35" s="245">
        <v>0</v>
      </c>
      <c r="W35" s="68">
        <v>0</v>
      </c>
      <c r="X35" s="245">
        <v>0</v>
      </c>
      <c r="Y35" s="68">
        <v>0</v>
      </c>
      <c r="Z35" s="245">
        <v>0</v>
      </c>
      <c r="AA35" s="68">
        <v>0</v>
      </c>
      <c r="AB35" s="245">
        <v>0</v>
      </c>
      <c r="AC35" s="68">
        <v>0</v>
      </c>
      <c r="AD35" s="332">
        <v>0</v>
      </c>
      <c r="AE35" s="68">
        <v>0</v>
      </c>
      <c r="AF35" s="332">
        <v>0</v>
      </c>
    </row>
    <row r="36" spans="1:32">
      <c r="A36" s="408"/>
      <c r="B36" s="35" t="s">
        <v>184</v>
      </c>
      <c r="C36" s="67">
        <v>0</v>
      </c>
      <c r="D36" s="58">
        <f>C36/C33*100</f>
        <v>0</v>
      </c>
      <c r="E36" s="67">
        <v>0</v>
      </c>
      <c r="F36" s="68">
        <v>0</v>
      </c>
      <c r="G36" s="67">
        <v>0</v>
      </c>
      <c r="H36" s="68">
        <v>0</v>
      </c>
      <c r="I36" s="67">
        <v>0</v>
      </c>
      <c r="J36" s="68">
        <v>0</v>
      </c>
      <c r="K36" s="67">
        <v>0</v>
      </c>
      <c r="L36" s="68">
        <v>0</v>
      </c>
      <c r="M36" s="67">
        <v>0</v>
      </c>
      <c r="N36" s="68">
        <v>0</v>
      </c>
      <c r="O36" s="67">
        <v>0</v>
      </c>
      <c r="P36" s="245">
        <v>0</v>
      </c>
      <c r="Q36" s="66">
        <v>63</v>
      </c>
      <c r="R36" s="58">
        <f>Q36/Q33*100</f>
        <v>42.567567567567565</v>
      </c>
      <c r="S36" s="66">
        <v>113</v>
      </c>
      <c r="T36" s="58">
        <f>S36/S33*100</f>
        <v>66.081871345029242</v>
      </c>
      <c r="U36" s="66">
        <v>119</v>
      </c>
      <c r="V36" s="58">
        <f>U36/U33*100</f>
        <v>73.456790123456798</v>
      </c>
      <c r="W36" s="66">
        <v>129</v>
      </c>
      <c r="X36" s="58">
        <f>W36/W33*100</f>
        <v>65.151515151515156</v>
      </c>
      <c r="Y36" s="66">
        <v>100</v>
      </c>
      <c r="Z36" s="58">
        <f>Y36/Y33*100</f>
        <v>54.054054054054056</v>
      </c>
      <c r="AA36" s="66">
        <v>71</v>
      </c>
      <c r="AB36" s="58">
        <f>AA36/AA33*100</f>
        <v>51.079136690647488</v>
      </c>
      <c r="AC36" s="66">
        <v>59</v>
      </c>
      <c r="AD36" s="330">
        <f>AC36/AC33*100</f>
        <v>52.212389380530979</v>
      </c>
      <c r="AE36" s="66">
        <v>47</v>
      </c>
      <c r="AF36" s="330">
        <f>AE36/AE33*100</f>
        <v>47.959183673469383</v>
      </c>
    </row>
    <row r="37" spans="1:32" ht="30.75" thickBot="1">
      <c r="A37" s="410"/>
      <c r="B37" s="104" t="s">
        <v>185</v>
      </c>
      <c r="C37" s="74">
        <v>0</v>
      </c>
      <c r="D37" s="75">
        <f>C37/C33*100</f>
        <v>0</v>
      </c>
      <c r="E37" s="74">
        <v>0</v>
      </c>
      <c r="F37" s="76">
        <v>0</v>
      </c>
      <c r="G37" s="74">
        <v>0</v>
      </c>
      <c r="H37" s="76">
        <v>0</v>
      </c>
      <c r="I37" s="74">
        <v>0</v>
      </c>
      <c r="J37" s="76">
        <v>0</v>
      </c>
      <c r="K37" s="74">
        <v>0</v>
      </c>
      <c r="L37" s="76">
        <v>0</v>
      </c>
      <c r="M37" s="74">
        <v>0</v>
      </c>
      <c r="N37" s="76">
        <v>0</v>
      </c>
      <c r="O37" s="74">
        <v>0</v>
      </c>
      <c r="P37" s="246">
        <v>0</v>
      </c>
      <c r="Q37" s="76">
        <v>0</v>
      </c>
      <c r="R37" s="246">
        <v>0</v>
      </c>
      <c r="S37" s="76">
        <v>0</v>
      </c>
      <c r="T37" s="246">
        <v>0</v>
      </c>
      <c r="U37" s="76">
        <v>0</v>
      </c>
      <c r="V37" s="246">
        <v>0</v>
      </c>
      <c r="W37" s="76">
        <v>0</v>
      </c>
      <c r="X37" s="246">
        <v>0</v>
      </c>
      <c r="Y37" s="76">
        <v>0</v>
      </c>
      <c r="Z37" s="246">
        <v>0</v>
      </c>
      <c r="AA37" s="76">
        <v>0</v>
      </c>
      <c r="AB37" s="246">
        <v>0</v>
      </c>
      <c r="AC37" s="76">
        <v>0</v>
      </c>
      <c r="AD37" s="333">
        <v>0</v>
      </c>
      <c r="AE37" s="76">
        <v>0</v>
      </c>
      <c r="AF37" s="333">
        <v>0</v>
      </c>
    </row>
    <row r="38" spans="1:32" ht="30.75" thickTop="1">
      <c r="A38" s="405" t="s">
        <v>3</v>
      </c>
      <c r="B38" s="103" t="s">
        <v>145</v>
      </c>
      <c r="C38" s="78">
        <f t="shared" ref="C38:V38" si="24">SUM(C39:C42)</f>
        <v>5208</v>
      </c>
      <c r="D38" s="79">
        <f t="shared" si="24"/>
        <v>100.00000000000001</v>
      </c>
      <c r="E38" s="78">
        <f t="shared" si="24"/>
        <v>5082</v>
      </c>
      <c r="F38" s="79">
        <f t="shared" si="24"/>
        <v>100</v>
      </c>
      <c r="G38" s="78">
        <f t="shared" si="24"/>
        <v>5046</v>
      </c>
      <c r="H38" s="79">
        <f t="shared" si="24"/>
        <v>100</v>
      </c>
      <c r="I38" s="264">
        <f t="shared" si="24"/>
        <v>4866</v>
      </c>
      <c r="J38" s="79">
        <f t="shared" si="24"/>
        <v>100</v>
      </c>
      <c r="K38" s="264">
        <f t="shared" si="24"/>
        <v>4784</v>
      </c>
      <c r="L38" s="79">
        <f t="shared" si="24"/>
        <v>100</v>
      </c>
      <c r="M38" s="264">
        <f t="shared" si="24"/>
        <v>4523</v>
      </c>
      <c r="N38" s="79">
        <f t="shared" si="24"/>
        <v>100</v>
      </c>
      <c r="O38" s="264">
        <f t="shared" si="24"/>
        <v>3930</v>
      </c>
      <c r="P38" s="79">
        <f t="shared" si="24"/>
        <v>100</v>
      </c>
      <c r="Q38" s="264">
        <f t="shared" si="24"/>
        <v>3686</v>
      </c>
      <c r="R38" s="79">
        <f t="shared" si="24"/>
        <v>100.00000000000001</v>
      </c>
      <c r="S38" s="264">
        <f t="shared" si="24"/>
        <v>3511</v>
      </c>
      <c r="T38" s="79">
        <f t="shared" si="24"/>
        <v>100</v>
      </c>
      <c r="U38" s="264">
        <f t="shared" si="24"/>
        <v>3323</v>
      </c>
      <c r="V38" s="79">
        <f t="shared" si="24"/>
        <v>100</v>
      </c>
      <c r="W38" s="264">
        <f t="shared" ref="W38:X38" si="25">SUM(W39:W42)</f>
        <v>3447</v>
      </c>
      <c r="X38" s="79">
        <f t="shared" si="25"/>
        <v>100</v>
      </c>
      <c r="Y38" s="264">
        <f t="shared" ref="Y38:Z38" si="26">SUM(Y39:Y42)</f>
        <v>3023</v>
      </c>
      <c r="Z38" s="79">
        <f t="shared" si="26"/>
        <v>100</v>
      </c>
      <c r="AA38" s="264">
        <f t="shared" ref="AA38:AB38" si="27">SUM(AA39:AA42)</f>
        <v>2690</v>
      </c>
      <c r="AB38" s="79">
        <f t="shared" si="27"/>
        <v>99.999999999999986</v>
      </c>
      <c r="AC38" s="264">
        <f t="shared" ref="AC38:AD38" si="28">SUM(AC39:AC42)</f>
        <v>2520</v>
      </c>
      <c r="AD38" s="334">
        <f t="shared" si="28"/>
        <v>100</v>
      </c>
      <c r="AE38" s="264">
        <v>2417</v>
      </c>
      <c r="AF38" s="334">
        <f t="shared" ref="AE38:AF38" si="29">SUM(AF39:AF42)</f>
        <v>100</v>
      </c>
    </row>
    <row r="39" spans="1:32">
      <c r="A39" s="405"/>
      <c r="B39" s="56" t="s">
        <v>182</v>
      </c>
      <c r="C39" s="71">
        <v>2452</v>
      </c>
      <c r="D39" s="58">
        <f>C39/C38*100</f>
        <v>47.081413210445469</v>
      </c>
      <c r="E39" s="71">
        <v>2279</v>
      </c>
      <c r="F39" s="58">
        <f>E39/E38*100</f>
        <v>44.844549390003934</v>
      </c>
      <c r="G39" s="71">
        <v>2162</v>
      </c>
      <c r="H39" s="58">
        <f>G39/G38*100</f>
        <v>42.845818470075308</v>
      </c>
      <c r="I39" s="71">
        <v>1963</v>
      </c>
      <c r="J39" s="58">
        <f>I39/I38*100</f>
        <v>40.341142622277026</v>
      </c>
      <c r="K39" s="71">
        <v>1834</v>
      </c>
      <c r="L39" s="58">
        <f>K39/K38*100</f>
        <v>38.336120401337794</v>
      </c>
      <c r="M39" s="71">
        <v>1623</v>
      </c>
      <c r="N39" s="58">
        <f>M39/M38*100</f>
        <v>35.883263320804772</v>
      </c>
      <c r="O39" s="71">
        <v>1262</v>
      </c>
      <c r="P39" s="58">
        <f>O39/O38*100</f>
        <v>32.111959287531803</v>
      </c>
      <c r="Q39" s="71">
        <v>1082</v>
      </c>
      <c r="R39" s="58">
        <f>Q39/Q38*100</f>
        <v>29.354313619099294</v>
      </c>
      <c r="S39" s="71">
        <v>887</v>
      </c>
      <c r="T39" s="58">
        <f>S39/S38*100</f>
        <v>25.263457704357734</v>
      </c>
      <c r="U39" s="71">
        <v>772</v>
      </c>
      <c r="V39" s="58">
        <f>U39/U38*100</f>
        <v>23.232019259705087</v>
      </c>
      <c r="W39" s="71">
        <v>808</v>
      </c>
      <c r="X39" s="58">
        <f>W39/W38*100</f>
        <v>23.440673049028142</v>
      </c>
      <c r="Y39" s="71">
        <v>691</v>
      </c>
      <c r="Z39" s="58">
        <f>Y39/Y38*100</f>
        <v>22.858087992060867</v>
      </c>
      <c r="AA39" s="71">
        <v>607</v>
      </c>
      <c r="AB39" s="58">
        <f>AA39/AA38*100</f>
        <v>22.565055762081784</v>
      </c>
      <c r="AC39" s="71">
        <v>544</v>
      </c>
      <c r="AD39" s="330">
        <f>AC39/AC38*100</f>
        <v>21.587301587301589</v>
      </c>
      <c r="AE39" s="71">
        <v>539</v>
      </c>
      <c r="AF39" s="330">
        <f>AE39/AE38*100</f>
        <v>22.300372362432768</v>
      </c>
    </row>
    <row r="40" spans="1:32">
      <c r="A40" s="405"/>
      <c r="B40" s="56" t="s">
        <v>183</v>
      </c>
      <c r="C40" s="71">
        <v>741</v>
      </c>
      <c r="D40" s="60">
        <f>C40/C38*100</f>
        <v>14.228110599078342</v>
      </c>
      <c r="E40" s="71">
        <v>756</v>
      </c>
      <c r="F40" s="60">
        <f>E40/E38*100</f>
        <v>14.87603305785124</v>
      </c>
      <c r="G40" s="71">
        <v>759</v>
      </c>
      <c r="H40" s="60">
        <f>G40/G38*100</f>
        <v>15.041617122473246</v>
      </c>
      <c r="I40" s="71">
        <v>716</v>
      </c>
      <c r="J40" s="60">
        <f>I40/I38*100</f>
        <v>14.714344430743937</v>
      </c>
      <c r="K40" s="71">
        <v>642</v>
      </c>
      <c r="L40" s="60">
        <f>K40/K38*100</f>
        <v>13.419732441471572</v>
      </c>
      <c r="M40" s="71">
        <v>592</v>
      </c>
      <c r="N40" s="60">
        <f>M40/M38*100</f>
        <v>13.088657970373646</v>
      </c>
      <c r="O40" s="71">
        <v>520</v>
      </c>
      <c r="P40" s="60">
        <f>O40/O38*100</f>
        <v>13.231552162849871</v>
      </c>
      <c r="Q40" s="71">
        <v>484</v>
      </c>
      <c r="R40" s="60">
        <f>Q40/Q38*100</f>
        <v>13.130765056972326</v>
      </c>
      <c r="S40" s="71">
        <v>417</v>
      </c>
      <c r="T40" s="60">
        <f>S40/S38*100</f>
        <v>11.876958131586443</v>
      </c>
      <c r="U40" s="71">
        <v>374</v>
      </c>
      <c r="V40" s="60">
        <f>U40/U38*100</f>
        <v>11.254890159494432</v>
      </c>
      <c r="W40" s="71">
        <v>413</v>
      </c>
      <c r="X40" s="60">
        <f>W40/W38*100</f>
        <v>11.981433130258196</v>
      </c>
      <c r="Y40" s="71">
        <v>340</v>
      </c>
      <c r="Z40" s="60">
        <f>Y40/Y38*100</f>
        <v>11.247105524313596</v>
      </c>
      <c r="AA40" s="71">
        <v>295</v>
      </c>
      <c r="AB40" s="60">
        <f>AA40/AA38*100</f>
        <v>10.966542750929369</v>
      </c>
      <c r="AC40" s="71">
        <v>288</v>
      </c>
      <c r="AD40" s="331">
        <f>AC40/AC38*100</f>
        <v>11.428571428571429</v>
      </c>
      <c r="AE40" s="71">
        <v>264</v>
      </c>
      <c r="AF40" s="331">
        <f>AE40/AE38*100</f>
        <v>10.922631361191559</v>
      </c>
    </row>
    <row r="41" spans="1:32">
      <c r="A41" s="405"/>
      <c r="B41" s="56" t="s">
        <v>184</v>
      </c>
      <c r="C41" s="71">
        <v>1814</v>
      </c>
      <c r="D41" s="58">
        <f>C41/C38*100</f>
        <v>34.831029185867898</v>
      </c>
      <c r="E41" s="71">
        <v>1841</v>
      </c>
      <c r="F41" s="58">
        <f>E41/E38*100</f>
        <v>36.225895316804404</v>
      </c>
      <c r="G41" s="71">
        <v>1873</v>
      </c>
      <c r="H41" s="58">
        <f>G41/G38*100</f>
        <v>37.118509710661911</v>
      </c>
      <c r="I41" s="71">
        <v>1973</v>
      </c>
      <c r="J41" s="58">
        <f>I41/I38*100</f>
        <v>40.546650226058361</v>
      </c>
      <c r="K41" s="71">
        <v>2031</v>
      </c>
      <c r="L41" s="58">
        <f>K41/K38*100</f>
        <v>42.454013377926422</v>
      </c>
      <c r="M41" s="71">
        <v>2005</v>
      </c>
      <c r="N41" s="58">
        <f>M41/M38*100</f>
        <v>44.328985186822905</v>
      </c>
      <c r="O41" s="71">
        <v>1851</v>
      </c>
      <c r="P41" s="58">
        <f>O41/O38*100</f>
        <v>47.099236641221374</v>
      </c>
      <c r="Q41" s="71">
        <v>1699</v>
      </c>
      <c r="R41" s="58">
        <f>Q41/Q38*100</f>
        <v>46.093326098752037</v>
      </c>
      <c r="S41" s="71">
        <v>1747</v>
      </c>
      <c r="T41" s="58">
        <f>S41/S38*100</f>
        <v>49.757903731130732</v>
      </c>
      <c r="U41" s="71">
        <v>1726</v>
      </c>
      <c r="V41" s="58">
        <f>U41/U38*100</f>
        <v>51.94101715317484</v>
      </c>
      <c r="W41" s="71">
        <v>1844</v>
      </c>
      <c r="X41" s="58">
        <f>W41/W38*100</f>
        <v>53.495793443574122</v>
      </c>
      <c r="Y41" s="71">
        <v>1648</v>
      </c>
      <c r="Z41" s="58">
        <f>Y41/Y38*100</f>
        <v>54.515382070790608</v>
      </c>
      <c r="AA41" s="71">
        <v>1459</v>
      </c>
      <c r="AB41" s="58">
        <f>AA41/AA38*100</f>
        <v>54.237918215613377</v>
      </c>
      <c r="AC41" s="71">
        <v>1396</v>
      </c>
      <c r="AD41" s="330">
        <f>AC41/AC38*100</f>
        <v>55.396825396825399</v>
      </c>
      <c r="AE41" s="71">
        <v>1297</v>
      </c>
      <c r="AF41" s="330">
        <f>AE41/AE38*100</f>
        <v>53.661563922217624</v>
      </c>
    </row>
    <row r="42" spans="1:32" ht="30">
      <c r="A42" s="406"/>
      <c r="B42" s="335" t="s">
        <v>185</v>
      </c>
      <c r="C42" s="336">
        <v>201</v>
      </c>
      <c r="D42" s="337">
        <f>C42/C38*100</f>
        <v>3.8594470046082949</v>
      </c>
      <c r="E42" s="338">
        <v>206</v>
      </c>
      <c r="F42" s="337">
        <f>E42/E38*100</f>
        <v>4.0535222353404166</v>
      </c>
      <c r="G42" s="338">
        <v>252</v>
      </c>
      <c r="H42" s="337">
        <f>G42/G38*100</f>
        <v>4.9940546967895365</v>
      </c>
      <c r="I42" s="338">
        <v>214</v>
      </c>
      <c r="J42" s="337">
        <f>I42/I38*100</f>
        <v>4.3978627209206742</v>
      </c>
      <c r="K42" s="338">
        <v>277</v>
      </c>
      <c r="L42" s="337">
        <f>K42/K38*100</f>
        <v>5.790133779264214</v>
      </c>
      <c r="M42" s="338">
        <v>303</v>
      </c>
      <c r="N42" s="337">
        <f>M42/M38*100</f>
        <v>6.699093521998674</v>
      </c>
      <c r="O42" s="338">
        <v>297</v>
      </c>
      <c r="P42" s="337">
        <f>O42/O38*100</f>
        <v>7.557251908396946</v>
      </c>
      <c r="Q42" s="338">
        <v>421</v>
      </c>
      <c r="R42" s="337">
        <f>Q42/Q38*100</f>
        <v>11.421595225176343</v>
      </c>
      <c r="S42" s="338">
        <v>460</v>
      </c>
      <c r="T42" s="337">
        <f>S42/S38*100</f>
        <v>13.101680432925091</v>
      </c>
      <c r="U42" s="338">
        <v>451</v>
      </c>
      <c r="V42" s="337">
        <f>U42/U38*100</f>
        <v>13.572073427625639</v>
      </c>
      <c r="W42" s="338">
        <v>382</v>
      </c>
      <c r="X42" s="337">
        <f>W42/W38*100</f>
        <v>11.082100377139541</v>
      </c>
      <c r="Y42" s="338">
        <v>344</v>
      </c>
      <c r="Z42" s="337">
        <f>Y42/Y38*100</f>
        <v>11.379424412834933</v>
      </c>
      <c r="AA42" s="338">
        <v>329</v>
      </c>
      <c r="AB42" s="337">
        <f>AA42/AA38*100</f>
        <v>12.230483271375464</v>
      </c>
      <c r="AC42" s="338">
        <v>292</v>
      </c>
      <c r="AD42" s="339">
        <f>AC42/AC38*100</f>
        <v>11.587301587301587</v>
      </c>
      <c r="AE42" s="338">
        <v>317</v>
      </c>
      <c r="AF42" s="339">
        <f>AE42/AE38*100</f>
        <v>13.115432354158047</v>
      </c>
    </row>
    <row r="45" spans="1:32">
      <c r="A45" s="403" t="s">
        <v>14</v>
      </c>
      <c r="B45" s="403"/>
      <c r="C45" s="403"/>
      <c r="D45" s="403"/>
      <c r="E45" s="403"/>
      <c r="F45" s="403"/>
      <c r="G45" s="403"/>
      <c r="H45" s="403"/>
      <c r="I45" s="403"/>
      <c r="J45" s="403"/>
      <c r="K45" s="403"/>
      <c r="L45" s="403"/>
      <c r="M45" s="403"/>
      <c r="N45" s="403"/>
      <c r="O45" s="403"/>
      <c r="P45" s="403"/>
      <c r="Q45" s="403"/>
      <c r="R45" s="403"/>
      <c r="S45" s="403"/>
      <c r="T45" s="403"/>
      <c r="U45" s="403"/>
      <c r="V45" s="403"/>
      <c r="W45" s="403"/>
      <c r="X45" s="403"/>
      <c r="Y45" s="403"/>
      <c r="Z45" s="403"/>
      <c r="AA45" s="403"/>
      <c r="AB45" s="403"/>
      <c r="AC45" s="403"/>
      <c r="AD45" s="403"/>
      <c r="AE45" s="403"/>
      <c r="AF45" s="403"/>
    </row>
    <row r="46" spans="1:32">
      <c r="A46" s="387" t="s">
        <v>186</v>
      </c>
      <c r="B46" s="387"/>
      <c r="C46" s="387"/>
      <c r="D46" s="387"/>
      <c r="E46" s="387"/>
      <c r="F46" s="387"/>
      <c r="G46" s="387"/>
      <c r="H46" s="387"/>
      <c r="I46" s="387"/>
      <c r="J46" s="387"/>
      <c r="K46" s="387"/>
      <c r="L46" s="387"/>
      <c r="M46" s="387"/>
      <c r="N46" s="387"/>
      <c r="O46" s="387"/>
      <c r="P46" s="387"/>
      <c r="Q46" s="387"/>
      <c r="R46" s="387"/>
      <c r="S46" s="387"/>
      <c r="T46" s="387"/>
      <c r="U46" s="387"/>
      <c r="V46" s="387"/>
      <c r="W46" s="387"/>
      <c r="X46" s="387"/>
      <c r="Y46" s="387"/>
      <c r="Z46" s="387"/>
      <c r="AA46" s="387"/>
      <c r="AB46" s="387"/>
      <c r="AC46" s="387"/>
      <c r="AD46" s="387"/>
      <c r="AE46" s="387"/>
      <c r="AF46" s="387"/>
    </row>
    <row r="47" spans="1:32">
      <c r="A47" s="387"/>
      <c r="B47" s="387"/>
      <c r="C47" s="387"/>
      <c r="D47" s="387"/>
      <c r="E47" s="387"/>
      <c r="F47" s="387"/>
      <c r="G47" s="387"/>
      <c r="H47" s="387"/>
      <c r="I47" s="387"/>
      <c r="J47" s="387"/>
      <c r="K47" s="387"/>
      <c r="L47" s="387"/>
      <c r="M47" s="387"/>
      <c r="N47" s="387"/>
      <c r="O47" s="387"/>
      <c r="P47" s="387"/>
      <c r="Q47" s="387"/>
      <c r="R47" s="387"/>
      <c r="S47" s="387"/>
      <c r="T47" s="387"/>
      <c r="U47" s="387"/>
      <c r="V47" s="387"/>
      <c r="W47" s="387"/>
      <c r="X47" s="387"/>
      <c r="Y47" s="387"/>
      <c r="Z47" s="387"/>
      <c r="AA47" s="387"/>
      <c r="AB47" s="387"/>
      <c r="AC47" s="387"/>
      <c r="AD47" s="387"/>
      <c r="AE47" s="387"/>
      <c r="AF47" s="387"/>
    </row>
    <row r="48" spans="1:32">
      <c r="A48" s="387"/>
      <c r="B48" s="387"/>
      <c r="C48" s="387"/>
      <c r="D48" s="387"/>
      <c r="E48" s="387"/>
      <c r="F48" s="387"/>
      <c r="G48" s="387"/>
      <c r="H48" s="387"/>
      <c r="I48" s="387"/>
      <c r="J48" s="387"/>
      <c r="K48" s="387"/>
      <c r="L48" s="387"/>
      <c r="M48" s="387"/>
      <c r="N48" s="387"/>
      <c r="O48" s="387"/>
      <c r="P48" s="387"/>
      <c r="Q48" s="387"/>
      <c r="R48" s="387"/>
      <c r="S48" s="387"/>
      <c r="T48" s="387"/>
      <c r="U48" s="387"/>
      <c r="V48" s="387"/>
      <c r="W48" s="387"/>
      <c r="X48" s="387"/>
      <c r="Y48" s="387"/>
      <c r="Z48" s="387"/>
      <c r="AA48" s="387"/>
      <c r="AB48" s="387"/>
      <c r="AC48" s="387"/>
      <c r="AD48" s="387"/>
      <c r="AE48" s="387"/>
      <c r="AF48" s="387"/>
    </row>
    <row r="49" spans="1:32">
      <c r="A49" s="387"/>
      <c r="B49" s="387"/>
      <c r="C49" s="387"/>
      <c r="D49" s="387"/>
      <c r="E49" s="387"/>
      <c r="F49" s="387"/>
      <c r="G49" s="387"/>
      <c r="H49" s="387"/>
      <c r="I49" s="387"/>
      <c r="J49" s="387"/>
      <c r="K49" s="387"/>
      <c r="L49" s="387"/>
      <c r="M49" s="387"/>
      <c r="N49" s="387"/>
      <c r="O49" s="387"/>
      <c r="P49" s="387"/>
      <c r="Q49" s="387"/>
      <c r="R49" s="387"/>
      <c r="S49" s="387"/>
      <c r="T49" s="387"/>
      <c r="U49" s="387"/>
      <c r="V49" s="387"/>
      <c r="W49" s="387"/>
      <c r="X49" s="387"/>
      <c r="Y49" s="387"/>
      <c r="Z49" s="387"/>
      <c r="AA49" s="387"/>
      <c r="AB49" s="387"/>
      <c r="AC49" s="387"/>
      <c r="AD49" s="387"/>
      <c r="AE49" s="387"/>
      <c r="AF49" s="387"/>
    </row>
    <row r="50" spans="1:32">
      <c r="A50" s="387"/>
      <c r="B50" s="387"/>
      <c r="C50" s="387"/>
      <c r="D50" s="387"/>
      <c r="E50" s="387"/>
      <c r="F50" s="387"/>
      <c r="G50" s="387"/>
      <c r="H50" s="387"/>
      <c r="I50" s="387"/>
      <c r="J50" s="387"/>
      <c r="K50" s="387"/>
      <c r="L50" s="387"/>
      <c r="M50" s="387"/>
      <c r="N50" s="387"/>
      <c r="O50" s="387"/>
      <c r="P50" s="387"/>
      <c r="Q50" s="387"/>
      <c r="R50" s="387"/>
      <c r="S50" s="387"/>
      <c r="T50" s="387"/>
      <c r="U50" s="387"/>
      <c r="V50" s="387"/>
      <c r="W50" s="387"/>
      <c r="X50" s="387"/>
      <c r="Y50" s="387"/>
      <c r="Z50" s="387"/>
      <c r="AA50" s="387"/>
      <c r="AB50" s="387"/>
      <c r="AC50" s="387"/>
      <c r="AD50" s="387"/>
      <c r="AE50" s="387"/>
      <c r="AF50" s="387"/>
    </row>
    <row r="51" spans="1:32">
      <c r="A51" s="387"/>
      <c r="B51" s="387"/>
      <c r="C51" s="387"/>
      <c r="D51" s="387"/>
      <c r="E51" s="387"/>
      <c r="F51" s="387"/>
      <c r="G51" s="387"/>
      <c r="H51" s="387"/>
      <c r="I51" s="387"/>
      <c r="J51" s="387"/>
      <c r="K51" s="387"/>
      <c r="L51" s="387"/>
      <c r="M51" s="387"/>
      <c r="N51" s="387"/>
      <c r="O51" s="387"/>
      <c r="P51" s="387"/>
      <c r="Q51" s="387"/>
      <c r="R51" s="387"/>
      <c r="S51" s="387"/>
      <c r="T51" s="387"/>
      <c r="U51" s="387"/>
      <c r="V51" s="387"/>
      <c r="W51" s="387"/>
      <c r="X51" s="387"/>
      <c r="Y51" s="387"/>
      <c r="Z51" s="387"/>
      <c r="AA51" s="387"/>
      <c r="AB51" s="387"/>
      <c r="AC51" s="387"/>
      <c r="AD51" s="387"/>
      <c r="AE51" s="387"/>
      <c r="AF51" s="387"/>
    </row>
    <row r="52" spans="1:32">
      <c r="A52" s="387"/>
      <c r="B52" s="387"/>
      <c r="C52" s="387"/>
      <c r="D52" s="387"/>
      <c r="E52" s="387"/>
      <c r="F52" s="387"/>
      <c r="G52" s="387"/>
      <c r="H52" s="387"/>
      <c r="I52" s="387"/>
      <c r="J52" s="387"/>
      <c r="K52" s="387"/>
      <c r="L52" s="387"/>
      <c r="M52" s="387"/>
      <c r="N52" s="387"/>
      <c r="O52" s="387"/>
      <c r="P52" s="387"/>
      <c r="Q52" s="387"/>
      <c r="R52" s="387"/>
      <c r="S52" s="387"/>
      <c r="T52" s="387"/>
      <c r="U52" s="387"/>
      <c r="V52" s="387"/>
      <c r="W52" s="387"/>
      <c r="X52" s="387"/>
      <c r="Y52" s="387"/>
      <c r="Z52" s="387"/>
      <c r="AA52" s="387"/>
      <c r="AB52" s="387"/>
      <c r="AC52" s="387"/>
      <c r="AD52" s="387"/>
      <c r="AE52" s="387"/>
      <c r="AF52" s="387"/>
    </row>
    <row r="53" spans="1:32">
      <c r="A53" s="387"/>
      <c r="B53" s="387"/>
      <c r="C53" s="387"/>
      <c r="D53" s="387"/>
      <c r="E53" s="387"/>
      <c r="F53" s="387"/>
      <c r="G53" s="387"/>
      <c r="H53" s="387"/>
      <c r="I53" s="387"/>
      <c r="J53" s="387"/>
      <c r="K53" s="387"/>
      <c r="L53" s="387"/>
      <c r="M53" s="387"/>
      <c r="N53" s="387"/>
      <c r="O53" s="387"/>
      <c r="P53" s="387"/>
      <c r="Q53" s="387"/>
      <c r="R53" s="387"/>
      <c r="S53" s="387"/>
      <c r="T53" s="387"/>
      <c r="U53" s="387"/>
      <c r="V53" s="387"/>
      <c r="W53" s="387"/>
      <c r="X53" s="387"/>
      <c r="Y53" s="387"/>
      <c r="Z53" s="387"/>
      <c r="AA53" s="387"/>
      <c r="AB53" s="387"/>
      <c r="AC53" s="387"/>
      <c r="AD53" s="387"/>
      <c r="AE53" s="387"/>
      <c r="AF53" s="387"/>
    </row>
    <row r="55" spans="1:32">
      <c r="A55" s="13" t="s">
        <v>15</v>
      </c>
    </row>
    <row r="59" spans="1:32">
      <c r="A59" s="170"/>
      <c r="B59" s="170"/>
      <c r="C59" s="170"/>
      <c r="D59" s="170"/>
      <c r="E59" s="170"/>
      <c r="F59" s="170"/>
      <c r="G59" s="170"/>
      <c r="H59" s="170"/>
      <c r="I59" s="170"/>
      <c r="J59" s="170"/>
      <c r="K59" s="170"/>
      <c r="L59" s="170"/>
      <c r="M59" s="170"/>
      <c r="N59" s="170"/>
      <c r="O59" s="170"/>
    </row>
    <row r="60" spans="1:32">
      <c r="A60" s="170"/>
      <c r="B60" s="208"/>
      <c r="C60" s="208"/>
      <c r="D60" s="208"/>
      <c r="E60" s="208"/>
      <c r="F60" s="208"/>
      <c r="G60" s="208"/>
      <c r="H60" s="208"/>
      <c r="I60" s="208"/>
      <c r="J60" s="208"/>
      <c r="K60" s="208"/>
      <c r="L60" s="208"/>
      <c r="M60" s="170"/>
      <c r="N60" s="170"/>
      <c r="O60" s="170"/>
    </row>
    <row r="61" spans="1:32">
      <c r="A61" s="170"/>
      <c r="B61" s="216"/>
      <c r="C61" s="209"/>
      <c r="D61" s="209"/>
      <c r="E61" s="209"/>
      <c r="F61" s="209"/>
      <c r="G61" s="209"/>
      <c r="H61" s="209"/>
      <c r="I61" s="209"/>
      <c r="J61" s="209"/>
      <c r="K61" s="210"/>
      <c r="L61" s="210"/>
      <c r="M61" s="170"/>
      <c r="N61" s="170"/>
      <c r="O61" s="170"/>
    </row>
    <row r="62" spans="1:32">
      <c r="A62" s="170"/>
      <c r="B62" s="217"/>
      <c r="C62" s="209"/>
      <c r="D62" s="209"/>
      <c r="E62" s="209"/>
      <c r="F62" s="209"/>
      <c r="G62" s="209"/>
      <c r="H62" s="209"/>
      <c r="I62" s="209"/>
      <c r="J62" s="209"/>
      <c r="K62" s="210"/>
      <c r="L62" s="210"/>
      <c r="M62" s="170"/>
      <c r="N62" s="170"/>
      <c r="O62" s="170"/>
    </row>
    <row r="63" spans="1:32">
      <c r="A63" s="170"/>
      <c r="B63" s="217"/>
      <c r="C63" s="209"/>
      <c r="D63" s="209"/>
      <c r="E63" s="209"/>
      <c r="F63" s="209"/>
      <c r="G63" s="209"/>
      <c r="H63" s="209"/>
      <c r="I63" s="209"/>
      <c r="J63" s="209"/>
      <c r="K63" s="210"/>
      <c r="L63" s="210"/>
      <c r="M63" s="170"/>
      <c r="N63" s="170"/>
      <c r="O63" s="170"/>
    </row>
    <row r="64" spans="1:32">
      <c r="A64" s="170"/>
      <c r="B64" s="217"/>
      <c r="C64" s="209"/>
      <c r="D64" s="209"/>
      <c r="E64" s="209"/>
      <c r="F64" s="209"/>
      <c r="G64" s="209"/>
      <c r="H64" s="209"/>
      <c r="I64" s="209"/>
      <c r="J64" s="209"/>
      <c r="K64" s="210"/>
      <c r="L64" s="210"/>
      <c r="M64" s="170"/>
      <c r="N64" s="170"/>
      <c r="O64" s="170"/>
    </row>
    <row r="65" spans="1:15">
      <c r="A65" s="170"/>
      <c r="B65" s="217"/>
      <c r="C65" s="209"/>
      <c r="D65" s="209"/>
      <c r="E65" s="209"/>
      <c r="F65" s="209"/>
      <c r="G65" s="209"/>
      <c r="H65" s="209"/>
      <c r="I65" s="209"/>
      <c r="J65" s="209"/>
      <c r="K65" s="210"/>
      <c r="L65" s="210"/>
      <c r="M65" s="170"/>
      <c r="N65" s="170"/>
      <c r="O65" s="170"/>
    </row>
    <row r="66" spans="1:15">
      <c r="A66" s="170"/>
      <c r="B66" s="170"/>
      <c r="C66" s="211"/>
      <c r="D66" s="211"/>
      <c r="E66" s="211"/>
      <c r="F66" s="211"/>
      <c r="G66" s="211"/>
      <c r="H66" s="211"/>
      <c r="I66" s="211"/>
      <c r="J66" s="211"/>
      <c r="K66" s="212"/>
      <c r="L66" s="212"/>
      <c r="M66" s="170"/>
      <c r="N66" s="170"/>
      <c r="O66" s="170"/>
    </row>
    <row r="67" spans="1:15">
      <c r="A67" s="170"/>
      <c r="B67" s="170"/>
      <c r="C67" s="213"/>
      <c r="D67" s="213"/>
      <c r="E67" s="213"/>
      <c r="F67" s="213"/>
      <c r="G67" s="213"/>
      <c r="H67" s="213"/>
      <c r="I67" s="213"/>
      <c r="J67" s="213"/>
      <c r="K67" s="170"/>
      <c r="L67" s="170"/>
      <c r="M67" s="170"/>
      <c r="N67" s="170"/>
      <c r="O67" s="170"/>
    </row>
    <row r="68" spans="1:15">
      <c r="A68" s="170"/>
      <c r="B68" s="208"/>
      <c r="C68" s="208"/>
      <c r="D68" s="208"/>
      <c r="E68" s="208"/>
      <c r="F68" s="208"/>
      <c r="G68" s="208"/>
      <c r="H68" s="208"/>
      <c r="I68" s="208"/>
      <c r="J68" s="208"/>
      <c r="K68" s="208"/>
      <c r="L68" s="208"/>
      <c r="M68" s="170"/>
      <c r="N68" s="170"/>
      <c r="O68" s="170"/>
    </row>
    <row r="69" spans="1:15">
      <c r="A69" s="170"/>
      <c r="B69" s="208"/>
      <c r="C69" s="214"/>
      <c r="D69" s="214"/>
      <c r="E69" s="214"/>
      <c r="F69" s="214"/>
      <c r="G69" s="214"/>
      <c r="H69" s="214"/>
      <c r="I69" s="214"/>
      <c r="J69" s="214"/>
      <c r="K69" s="215"/>
      <c r="L69" s="215"/>
      <c r="M69" s="170"/>
      <c r="N69" s="170"/>
      <c r="O69" s="170"/>
    </row>
    <row r="70" spans="1:15">
      <c r="A70" s="170"/>
      <c r="B70" s="208"/>
      <c r="C70" s="218"/>
      <c r="D70" s="218"/>
      <c r="E70" s="218"/>
      <c r="F70" s="218"/>
      <c r="G70" s="218"/>
      <c r="H70" s="218"/>
      <c r="I70" s="218"/>
      <c r="J70" s="218"/>
      <c r="K70" s="218"/>
      <c r="L70" s="218"/>
      <c r="M70" s="170"/>
      <c r="N70" s="170"/>
      <c r="O70" s="170"/>
    </row>
    <row r="71" spans="1:15">
      <c r="A71" s="170"/>
      <c r="B71" s="208"/>
      <c r="C71" s="218"/>
      <c r="D71" s="218"/>
      <c r="E71" s="218"/>
      <c r="F71" s="218"/>
      <c r="G71" s="218"/>
      <c r="H71" s="218"/>
      <c r="I71" s="218"/>
      <c r="J71" s="218"/>
      <c r="K71" s="218"/>
      <c r="L71" s="218"/>
      <c r="M71" s="170"/>
      <c r="N71" s="170"/>
      <c r="O71" s="170"/>
    </row>
    <row r="72" spans="1:15">
      <c r="A72" s="170"/>
      <c r="B72" s="208"/>
      <c r="C72" s="218"/>
      <c r="D72" s="218"/>
      <c r="E72" s="218"/>
      <c r="F72" s="218"/>
      <c r="G72" s="218"/>
      <c r="H72" s="218"/>
      <c r="I72" s="218"/>
      <c r="J72" s="218"/>
      <c r="K72" s="218"/>
      <c r="L72" s="218"/>
      <c r="M72" s="170"/>
      <c r="N72" s="170"/>
      <c r="O72" s="170"/>
    </row>
    <row r="73" spans="1:15">
      <c r="A73" s="170"/>
      <c r="B73" s="208"/>
      <c r="C73" s="218"/>
      <c r="D73" s="218"/>
      <c r="E73" s="218"/>
      <c r="F73" s="218"/>
      <c r="G73" s="218"/>
      <c r="H73" s="218"/>
      <c r="I73" s="218"/>
      <c r="J73" s="218"/>
      <c r="K73" s="218"/>
      <c r="L73" s="218"/>
      <c r="M73" s="170"/>
      <c r="N73" s="170"/>
      <c r="O73" s="170"/>
    </row>
    <row r="74" spans="1:15">
      <c r="A74" s="170"/>
      <c r="B74" s="170"/>
      <c r="C74" s="170"/>
      <c r="D74" s="170"/>
      <c r="E74" s="170"/>
      <c r="F74" s="170"/>
      <c r="G74" s="170"/>
      <c r="H74" s="170"/>
      <c r="I74" s="170"/>
      <c r="J74" s="170"/>
      <c r="K74" s="170"/>
      <c r="L74" s="170"/>
      <c r="M74" s="170"/>
      <c r="N74" s="170"/>
      <c r="O74" s="170"/>
    </row>
    <row r="75" spans="1:15">
      <c r="A75" s="170"/>
      <c r="B75" s="170"/>
      <c r="C75" s="170"/>
      <c r="D75" s="170"/>
      <c r="E75" s="170"/>
      <c r="F75" s="170"/>
      <c r="G75" s="170"/>
      <c r="H75" s="170"/>
      <c r="I75" s="170"/>
      <c r="J75" s="170"/>
      <c r="K75" s="170"/>
      <c r="L75" s="170"/>
      <c r="M75" s="170"/>
      <c r="N75" s="170"/>
      <c r="O75" s="170"/>
    </row>
    <row r="76" spans="1:15">
      <c r="A76" s="170"/>
      <c r="B76" s="170"/>
      <c r="C76" s="170"/>
      <c r="D76" s="170"/>
      <c r="E76" s="170"/>
      <c r="F76" s="170"/>
      <c r="G76" s="170"/>
      <c r="H76" s="170"/>
      <c r="I76" s="170"/>
      <c r="J76" s="170"/>
      <c r="K76" s="170"/>
      <c r="L76" s="170"/>
      <c r="M76" s="170"/>
      <c r="N76" s="170"/>
      <c r="O76" s="170"/>
    </row>
    <row r="77" spans="1:15">
      <c r="A77" s="170"/>
      <c r="B77" s="170"/>
      <c r="C77" s="170"/>
      <c r="D77" s="170"/>
      <c r="E77" s="170"/>
      <c r="F77" s="170"/>
      <c r="G77" s="170"/>
      <c r="H77" s="170"/>
      <c r="I77" s="170"/>
      <c r="J77" s="170"/>
      <c r="K77" s="170"/>
      <c r="L77" s="170"/>
      <c r="M77" s="170"/>
      <c r="N77" s="170"/>
      <c r="O77" s="170"/>
    </row>
    <row r="78" spans="1:15">
      <c r="A78" s="170"/>
      <c r="B78" s="170"/>
      <c r="C78" s="170"/>
      <c r="D78" s="170"/>
      <c r="E78" s="170"/>
      <c r="F78" s="170"/>
      <c r="G78" s="170"/>
      <c r="H78" s="170"/>
      <c r="I78" s="170"/>
      <c r="J78" s="170"/>
      <c r="K78" s="170"/>
      <c r="L78" s="170"/>
      <c r="M78" s="170"/>
      <c r="N78" s="170"/>
      <c r="O78" s="170"/>
    </row>
    <row r="79" spans="1:15">
      <c r="A79" s="170"/>
      <c r="B79" s="170"/>
      <c r="C79" s="170"/>
      <c r="D79" s="170"/>
      <c r="E79" s="170"/>
      <c r="F79" s="170"/>
      <c r="G79" s="170"/>
      <c r="H79" s="170"/>
      <c r="I79" s="170"/>
      <c r="J79" s="170"/>
      <c r="K79" s="170"/>
      <c r="L79" s="170"/>
      <c r="M79" s="170"/>
      <c r="N79" s="170"/>
      <c r="O79" s="170"/>
    </row>
    <row r="80" spans="1:15">
      <c r="A80" s="170"/>
      <c r="B80" s="170"/>
      <c r="C80" s="170"/>
      <c r="D80" s="170"/>
      <c r="E80" s="170"/>
      <c r="F80" s="170"/>
      <c r="G80" s="170"/>
      <c r="H80" s="170"/>
      <c r="I80" s="170"/>
      <c r="J80" s="170"/>
      <c r="K80" s="170"/>
      <c r="L80" s="170"/>
      <c r="M80" s="170"/>
      <c r="N80" s="170"/>
      <c r="O80" s="170"/>
    </row>
    <row r="81" spans="1:15">
      <c r="A81" s="170"/>
      <c r="B81" s="170"/>
      <c r="C81" s="170"/>
      <c r="D81" s="170"/>
      <c r="E81" s="170"/>
      <c r="F81" s="170"/>
      <c r="G81" s="170"/>
      <c r="H81" s="170"/>
      <c r="I81" s="170"/>
      <c r="J81" s="170"/>
      <c r="K81" s="170"/>
      <c r="L81" s="170"/>
      <c r="M81" s="170"/>
      <c r="N81" s="170"/>
      <c r="O81" s="170"/>
    </row>
    <row r="82" spans="1:15">
      <c r="A82" s="170"/>
      <c r="B82" s="170"/>
      <c r="C82" s="170"/>
      <c r="D82" s="170"/>
      <c r="E82" s="170"/>
      <c r="F82" s="170"/>
      <c r="G82" s="170"/>
      <c r="H82" s="170"/>
      <c r="I82" s="170"/>
      <c r="J82" s="170"/>
      <c r="K82" s="170"/>
      <c r="L82" s="170"/>
      <c r="M82" s="170"/>
      <c r="N82" s="170"/>
      <c r="O82" s="170"/>
    </row>
    <row r="83" spans="1:15">
      <c r="A83" s="170"/>
      <c r="B83" s="170"/>
      <c r="C83" s="170"/>
      <c r="D83" s="170"/>
      <c r="E83" s="170"/>
      <c r="F83" s="170"/>
      <c r="G83" s="170"/>
      <c r="H83" s="170"/>
      <c r="I83" s="170"/>
      <c r="J83" s="170"/>
      <c r="K83" s="170"/>
      <c r="L83" s="170"/>
      <c r="M83" s="170"/>
      <c r="N83" s="170"/>
      <c r="O83" s="170"/>
    </row>
    <row r="84" spans="1:15">
      <c r="A84" s="170"/>
      <c r="B84" s="170"/>
      <c r="C84" s="170"/>
      <c r="D84" s="170"/>
      <c r="E84" s="170"/>
      <c r="F84" s="170"/>
      <c r="G84" s="170"/>
      <c r="H84" s="170"/>
      <c r="I84" s="170"/>
      <c r="J84" s="170"/>
      <c r="K84" s="170"/>
      <c r="L84" s="170"/>
      <c r="M84" s="170"/>
      <c r="N84" s="170"/>
      <c r="O84" s="170"/>
    </row>
    <row r="85" spans="1:15">
      <c r="A85" s="170"/>
      <c r="B85" s="170"/>
      <c r="C85" s="170"/>
      <c r="D85" s="170"/>
      <c r="E85" s="170"/>
      <c r="F85" s="170"/>
      <c r="G85" s="170"/>
      <c r="H85" s="170"/>
      <c r="I85" s="170"/>
      <c r="J85" s="170"/>
      <c r="K85" s="170"/>
      <c r="L85" s="170"/>
      <c r="M85" s="170"/>
      <c r="N85" s="170"/>
      <c r="O85" s="170"/>
    </row>
    <row r="86" spans="1:15">
      <c r="A86" s="170"/>
      <c r="B86" s="170"/>
      <c r="C86" s="170"/>
      <c r="D86" s="170"/>
      <c r="E86" s="170"/>
      <c r="F86" s="170"/>
      <c r="G86" s="170"/>
      <c r="H86" s="170"/>
      <c r="I86" s="170"/>
      <c r="J86" s="170"/>
      <c r="K86" s="170"/>
      <c r="L86" s="170"/>
      <c r="M86" s="170"/>
      <c r="N86" s="170"/>
      <c r="O86" s="170"/>
    </row>
    <row r="87" spans="1:15">
      <c r="A87" s="170"/>
      <c r="B87" s="170"/>
      <c r="C87" s="170"/>
      <c r="D87" s="170"/>
      <c r="E87" s="170"/>
      <c r="F87" s="170"/>
      <c r="G87" s="170"/>
      <c r="H87" s="170"/>
      <c r="I87" s="170"/>
      <c r="J87" s="170"/>
      <c r="K87" s="170"/>
      <c r="L87" s="170"/>
      <c r="M87" s="170"/>
      <c r="N87" s="170"/>
      <c r="O87" s="170"/>
    </row>
    <row r="88" spans="1:15">
      <c r="A88" s="170"/>
      <c r="B88" s="170"/>
      <c r="C88" s="170"/>
      <c r="D88" s="170"/>
      <c r="E88" s="170"/>
      <c r="F88" s="170"/>
      <c r="G88" s="170"/>
      <c r="H88" s="170"/>
      <c r="I88" s="170"/>
      <c r="J88" s="170"/>
      <c r="K88" s="170"/>
      <c r="L88" s="170"/>
      <c r="M88" s="170"/>
      <c r="N88" s="170"/>
      <c r="O88" s="170"/>
    </row>
    <row r="89" spans="1:15">
      <c r="A89" s="170"/>
      <c r="B89" s="170"/>
      <c r="C89" s="170"/>
      <c r="D89" s="170"/>
      <c r="E89" s="170"/>
      <c r="F89" s="170"/>
      <c r="G89" s="170"/>
      <c r="H89" s="170"/>
      <c r="I89" s="170"/>
      <c r="J89" s="170"/>
      <c r="K89" s="170"/>
      <c r="L89" s="170"/>
      <c r="M89" s="170"/>
      <c r="N89" s="170"/>
      <c r="O89" s="170"/>
    </row>
    <row r="90" spans="1:15">
      <c r="A90" s="170"/>
      <c r="B90" s="170"/>
      <c r="C90" s="170"/>
      <c r="D90" s="170"/>
      <c r="E90" s="170"/>
      <c r="F90" s="170"/>
      <c r="G90" s="170"/>
      <c r="H90" s="170"/>
      <c r="I90" s="170"/>
      <c r="J90" s="170"/>
      <c r="K90" s="170"/>
      <c r="L90" s="170"/>
      <c r="M90" s="170"/>
      <c r="N90" s="170"/>
      <c r="O90" s="170"/>
    </row>
    <row r="91" spans="1:15">
      <c r="A91" s="170"/>
      <c r="B91" s="170"/>
      <c r="C91" s="170"/>
      <c r="D91" s="170"/>
      <c r="E91" s="170"/>
      <c r="F91" s="170"/>
      <c r="G91" s="170"/>
      <c r="H91" s="170"/>
      <c r="I91" s="170"/>
      <c r="J91" s="170"/>
      <c r="K91" s="170"/>
      <c r="L91" s="170"/>
      <c r="M91" s="170"/>
      <c r="N91" s="170"/>
      <c r="O91" s="170"/>
    </row>
    <row r="92" spans="1:15">
      <c r="A92" s="170"/>
      <c r="B92" s="170"/>
      <c r="C92" s="170"/>
      <c r="D92" s="170"/>
      <c r="E92" s="170"/>
      <c r="F92" s="170"/>
      <c r="G92" s="170"/>
      <c r="H92" s="170"/>
      <c r="I92" s="170"/>
      <c r="J92" s="170"/>
      <c r="K92" s="170"/>
      <c r="L92" s="170"/>
      <c r="M92" s="170"/>
      <c r="N92" s="170"/>
      <c r="O92" s="170"/>
    </row>
    <row r="93" spans="1:15">
      <c r="A93" s="170"/>
      <c r="B93" s="170"/>
      <c r="C93" s="170"/>
      <c r="D93" s="170"/>
      <c r="E93" s="170"/>
      <c r="F93" s="170"/>
      <c r="G93" s="170"/>
      <c r="H93" s="170"/>
      <c r="I93" s="170"/>
      <c r="J93" s="170"/>
      <c r="K93" s="170"/>
      <c r="L93" s="170"/>
      <c r="M93" s="170"/>
      <c r="N93" s="170"/>
      <c r="O93" s="170"/>
    </row>
    <row r="94" spans="1:15">
      <c r="A94" s="170"/>
      <c r="B94" s="170"/>
      <c r="C94" s="170"/>
      <c r="D94" s="170"/>
      <c r="E94" s="170"/>
      <c r="F94" s="170"/>
      <c r="G94" s="170"/>
      <c r="H94" s="170"/>
      <c r="I94" s="170"/>
      <c r="J94" s="170"/>
      <c r="K94" s="170"/>
      <c r="L94" s="170"/>
      <c r="M94" s="170"/>
      <c r="N94" s="170"/>
      <c r="O94" s="170"/>
    </row>
  </sheetData>
  <mergeCells count="29">
    <mergeCell ref="A9:AF12"/>
    <mergeCell ref="A8:AF8"/>
    <mergeCell ref="A4:AF7"/>
    <mergeCell ref="A3:AF3"/>
    <mergeCell ref="A1:AF1"/>
    <mergeCell ref="AE16:AF16"/>
    <mergeCell ref="A46:AF53"/>
    <mergeCell ref="A45:AF45"/>
    <mergeCell ref="S15:AF15"/>
    <mergeCell ref="A13:AF13"/>
    <mergeCell ref="AA16:AB16"/>
    <mergeCell ref="G16:H16"/>
    <mergeCell ref="W16:X16"/>
    <mergeCell ref="A38:A42"/>
    <mergeCell ref="U16:V16"/>
    <mergeCell ref="A18:A22"/>
    <mergeCell ref="A23:A27"/>
    <mergeCell ref="A28:A32"/>
    <mergeCell ref="A33:A37"/>
    <mergeCell ref="E16:F16"/>
    <mergeCell ref="Y16:Z16"/>
    <mergeCell ref="AC16:AD16"/>
    <mergeCell ref="C16:D16"/>
    <mergeCell ref="S16:T16"/>
    <mergeCell ref="Q16:R16"/>
    <mergeCell ref="O16:P16"/>
    <mergeCell ref="M16:N16"/>
    <mergeCell ref="K16:L16"/>
    <mergeCell ref="I16:J16"/>
  </mergeCells>
  <hyperlinks>
    <hyperlink ref="A55" location="Titelseite!A1" display="zurück zum Inhaltsverzeichnis" xr:uid="{00000000-0004-0000-0500-000000000000}"/>
  </hyperlinks>
  <pageMargins left="0.7" right="0.7" top="0.78740157499999996" bottom="0.78740157499999996" header="0.3" footer="0.3"/>
  <pageSetup paperSize="9" orientation="portrait" horizontalDpi="4294967293" r:id="rId1"/>
  <ignoredErrors>
    <ignoredError sqref="E39:E42 E34:E37 E29:E32 G29:G32 I29:I32 K29:K32 M29:M32 U29:U32 S29:S32 Q29:Q32 O29:O32 G34:G37 I34:I37 K34:K37 M34:M37 O34:O37 Q34:Q37 S34:S37 U34:U37 U39:U42 S39:S42 Q39:Q42 O39:O42 M39:M42 K39:K42 I39:I42 G39:G42"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G50"/>
  <sheetViews>
    <sheetView workbookViewId="0">
      <selection sqref="A1:AG1"/>
    </sheetView>
  </sheetViews>
  <sheetFormatPr baseColWidth="10" defaultColWidth="11.42578125" defaultRowHeight="15"/>
  <cols>
    <col min="1" max="1" width="35.85546875" style="4" customWidth="1"/>
    <col min="2" max="13" width="9.7109375" style="4" hidden="1" customWidth="1"/>
    <col min="14" max="32" width="9.7109375" style="4" customWidth="1"/>
    <col min="33" max="16384" width="11.42578125" style="4"/>
  </cols>
  <sheetData>
    <row r="1" spans="1:33" ht="18.75">
      <c r="A1" s="386" t="s">
        <v>168</v>
      </c>
      <c r="B1" s="386"/>
      <c r="C1" s="386"/>
      <c r="D1" s="386"/>
      <c r="E1" s="386"/>
      <c r="F1" s="386"/>
      <c r="G1" s="386"/>
      <c r="H1" s="386"/>
      <c r="I1" s="386"/>
      <c r="J1" s="386"/>
      <c r="K1" s="386"/>
      <c r="L1" s="386"/>
      <c r="M1" s="386"/>
      <c r="N1" s="386"/>
      <c r="O1" s="386"/>
      <c r="P1" s="386"/>
      <c r="Q1" s="386"/>
      <c r="R1" s="386"/>
      <c r="S1" s="386"/>
      <c r="T1" s="386"/>
      <c r="U1" s="386"/>
      <c r="V1" s="386"/>
      <c r="W1" s="386"/>
      <c r="X1" s="386"/>
      <c r="Y1" s="386"/>
      <c r="Z1" s="386"/>
      <c r="AA1" s="386"/>
      <c r="AB1" s="386"/>
      <c r="AC1" s="386"/>
      <c r="AD1" s="386"/>
      <c r="AE1" s="386"/>
      <c r="AF1" s="386"/>
      <c r="AG1" s="386"/>
    </row>
    <row r="3" spans="1:33" ht="15.75">
      <c r="A3" s="251" t="s">
        <v>0</v>
      </c>
      <c r="B3" s="251"/>
      <c r="C3" s="251"/>
      <c r="D3" s="251"/>
      <c r="E3" s="251"/>
      <c r="F3" s="251"/>
      <c r="G3" s="251"/>
      <c r="H3" s="251"/>
      <c r="I3" s="251"/>
      <c r="J3" s="251"/>
      <c r="K3" s="251"/>
      <c r="L3" s="251"/>
      <c r="M3" s="251"/>
      <c r="N3" s="251"/>
      <c r="O3" s="251"/>
      <c r="P3" s="251"/>
      <c r="Q3" s="251"/>
      <c r="R3" s="251"/>
      <c r="S3" s="380"/>
      <c r="T3" s="380"/>
      <c r="U3" s="380"/>
      <c r="V3" s="380"/>
      <c r="W3" s="380"/>
      <c r="X3" s="380"/>
      <c r="Y3" s="380"/>
      <c r="Z3" s="380"/>
      <c r="AA3" s="380"/>
      <c r="AB3" s="380"/>
      <c r="AC3" s="380"/>
      <c r="AD3" s="380"/>
      <c r="AE3" s="380"/>
      <c r="AF3" s="380"/>
      <c r="AG3" s="380"/>
    </row>
    <row r="4" spans="1:33" ht="15" customHeight="1">
      <c r="A4" s="381" t="s">
        <v>35</v>
      </c>
      <c r="B4" s="381"/>
      <c r="C4" s="381"/>
      <c r="D4" s="381"/>
      <c r="E4" s="381"/>
      <c r="F4" s="381"/>
      <c r="G4" s="381"/>
      <c r="H4" s="381"/>
      <c r="I4" s="381"/>
      <c r="J4" s="381"/>
      <c r="K4" s="381"/>
      <c r="L4" s="381"/>
      <c r="M4" s="381"/>
      <c r="N4" s="381"/>
      <c r="O4" s="381"/>
      <c r="P4" s="381"/>
      <c r="Q4" s="381"/>
      <c r="R4" s="381"/>
      <c r="S4" s="381"/>
      <c r="T4" s="381"/>
      <c r="U4" s="381"/>
      <c r="V4" s="381"/>
      <c r="W4" s="381"/>
      <c r="X4" s="381"/>
      <c r="Y4" s="381"/>
      <c r="Z4" s="381"/>
      <c r="AA4" s="381"/>
      <c r="AB4" s="381"/>
      <c r="AC4" s="381"/>
      <c r="AD4" s="381"/>
      <c r="AE4" s="381"/>
      <c r="AF4" s="381"/>
      <c r="AG4" s="381"/>
    </row>
    <row r="5" spans="1:33">
      <c r="A5" s="381"/>
      <c r="B5" s="381"/>
      <c r="C5" s="381"/>
      <c r="D5" s="381"/>
      <c r="E5" s="381"/>
      <c r="F5" s="381"/>
      <c r="G5" s="381"/>
      <c r="H5" s="381"/>
      <c r="I5" s="381"/>
      <c r="J5" s="381"/>
      <c r="K5" s="381"/>
      <c r="L5" s="381"/>
      <c r="M5" s="381"/>
      <c r="N5" s="381"/>
      <c r="O5" s="381"/>
      <c r="P5" s="381"/>
      <c r="Q5" s="381"/>
      <c r="R5" s="381"/>
      <c r="S5" s="381"/>
      <c r="T5" s="381"/>
      <c r="U5" s="381"/>
      <c r="V5" s="381"/>
      <c r="W5" s="381"/>
      <c r="X5" s="381"/>
      <c r="Y5" s="381"/>
      <c r="Z5" s="381"/>
      <c r="AA5" s="381"/>
      <c r="AB5" s="381"/>
      <c r="AC5" s="381"/>
      <c r="AD5" s="381"/>
      <c r="AE5" s="381"/>
      <c r="AF5" s="381"/>
      <c r="AG5" s="381"/>
    </row>
    <row r="6" spans="1:33">
      <c r="A6" s="381"/>
      <c r="B6" s="381"/>
      <c r="C6" s="381"/>
      <c r="D6" s="381"/>
      <c r="E6" s="381"/>
      <c r="F6" s="381"/>
      <c r="G6" s="381"/>
      <c r="H6" s="381"/>
      <c r="I6" s="381"/>
      <c r="J6" s="381"/>
      <c r="K6" s="381"/>
      <c r="L6" s="381"/>
      <c r="M6" s="381"/>
      <c r="N6" s="381"/>
      <c r="O6" s="381"/>
      <c r="P6" s="381"/>
      <c r="Q6" s="381"/>
      <c r="R6" s="381"/>
      <c r="S6" s="381"/>
      <c r="T6" s="381"/>
      <c r="U6" s="381"/>
      <c r="V6" s="381"/>
      <c r="W6" s="381"/>
      <c r="X6" s="381"/>
      <c r="Y6" s="381"/>
      <c r="Z6" s="381"/>
      <c r="AA6" s="381"/>
      <c r="AB6" s="381"/>
      <c r="AC6" s="381"/>
      <c r="AD6" s="381"/>
      <c r="AE6" s="381"/>
      <c r="AF6" s="381"/>
      <c r="AG6" s="381"/>
    </row>
    <row r="7" spans="1:33">
      <c r="A7" s="381"/>
      <c r="B7" s="381"/>
      <c r="C7" s="381"/>
      <c r="D7" s="381"/>
      <c r="E7" s="381"/>
      <c r="F7" s="381"/>
      <c r="G7" s="381"/>
      <c r="H7" s="381"/>
      <c r="I7" s="381"/>
      <c r="J7" s="381"/>
      <c r="K7" s="381"/>
      <c r="L7" s="381"/>
      <c r="M7" s="381"/>
      <c r="N7" s="381"/>
      <c r="O7" s="381"/>
      <c r="P7" s="381"/>
      <c r="Q7" s="381"/>
      <c r="R7" s="381"/>
      <c r="S7" s="381"/>
      <c r="T7" s="381"/>
      <c r="U7" s="381"/>
      <c r="V7" s="381"/>
      <c r="W7" s="381"/>
      <c r="X7" s="381"/>
      <c r="Y7" s="381"/>
      <c r="Z7" s="381"/>
      <c r="AA7" s="381"/>
      <c r="AB7" s="381"/>
      <c r="AC7" s="381"/>
      <c r="AD7" s="381"/>
      <c r="AE7" s="381"/>
      <c r="AF7" s="381"/>
      <c r="AG7" s="381"/>
    </row>
    <row r="8" spans="1:33" ht="15.75">
      <c r="A8" s="380" t="s">
        <v>1</v>
      </c>
      <c r="B8" s="380"/>
      <c r="C8" s="380"/>
      <c r="D8" s="380"/>
      <c r="E8" s="380"/>
      <c r="F8" s="380"/>
      <c r="G8" s="380"/>
      <c r="H8" s="380"/>
      <c r="I8" s="380"/>
      <c r="J8" s="380"/>
      <c r="K8" s="380"/>
      <c r="L8" s="380"/>
      <c r="M8" s="380"/>
      <c r="N8" s="380"/>
      <c r="O8" s="380"/>
      <c r="P8" s="380"/>
      <c r="Q8" s="380"/>
      <c r="R8" s="380"/>
      <c r="S8" s="380"/>
      <c r="T8" s="380"/>
      <c r="U8" s="380"/>
      <c r="V8" s="380"/>
      <c r="W8" s="380"/>
      <c r="X8" s="380"/>
      <c r="Y8" s="380"/>
      <c r="Z8" s="380"/>
      <c r="AA8" s="380"/>
      <c r="AB8" s="380"/>
      <c r="AC8" s="380"/>
      <c r="AD8" s="380"/>
      <c r="AE8" s="380"/>
      <c r="AF8" s="380"/>
      <c r="AG8" s="380"/>
    </row>
    <row r="9" spans="1:33" ht="15" customHeight="1">
      <c r="A9" s="381" t="s">
        <v>36</v>
      </c>
      <c r="B9" s="381"/>
      <c r="C9" s="381"/>
      <c r="D9" s="381"/>
      <c r="E9" s="381"/>
      <c r="F9" s="381"/>
      <c r="G9" s="381"/>
      <c r="H9" s="381"/>
      <c r="I9" s="381"/>
      <c r="J9" s="381"/>
      <c r="K9" s="381"/>
      <c r="L9" s="381"/>
      <c r="M9" s="381"/>
      <c r="N9" s="381"/>
      <c r="O9" s="381"/>
      <c r="P9" s="381"/>
      <c r="Q9" s="381"/>
      <c r="R9" s="381"/>
      <c r="S9" s="381"/>
      <c r="T9" s="381"/>
      <c r="U9" s="381"/>
      <c r="V9" s="381"/>
      <c r="W9" s="381"/>
      <c r="X9" s="381"/>
      <c r="Y9" s="381"/>
      <c r="Z9" s="381"/>
      <c r="AA9" s="381"/>
      <c r="AB9" s="381"/>
      <c r="AC9" s="381"/>
      <c r="AD9" s="381"/>
      <c r="AE9" s="381"/>
      <c r="AF9" s="381"/>
      <c r="AG9" s="381"/>
    </row>
    <row r="10" spans="1:33">
      <c r="A10" s="381"/>
      <c r="B10" s="381"/>
      <c r="C10" s="381"/>
      <c r="D10" s="381"/>
      <c r="E10" s="381"/>
      <c r="F10" s="381"/>
      <c r="G10" s="381"/>
      <c r="H10" s="381"/>
      <c r="I10" s="381"/>
      <c r="J10" s="381"/>
      <c r="K10" s="381"/>
      <c r="L10" s="381"/>
      <c r="M10" s="381"/>
      <c r="N10" s="381"/>
      <c r="O10" s="381"/>
      <c r="P10" s="381"/>
      <c r="Q10" s="381"/>
      <c r="R10" s="381"/>
      <c r="S10" s="381"/>
      <c r="T10" s="381"/>
      <c r="U10" s="381"/>
      <c r="V10" s="381"/>
      <c r="W10" s="381"/>
      <c r="X10" s="381"/>
      <c r="Y10" s="381"/>
      <c r="Z10" s="381"/>
      <c r="AA10" s="381"/>
      <c r="AB10" s="381"/>
      <c r="AC10" s="381"/>
      <c r="AD10" s="381"/>
      <c r="AE10" s="381"/>
      <c r="AF10" s="381"/>
      <c r="AG10" s="381"/>
    </row>
    <row r="11" spans="1:33">
      <c r="A11" s="381"/>
      <c r="B11" s="381"/>
      <c r="C11" s="381"/>
      <c r="D11" s="381"/>
      <c r="E11" s="381"/>
      <c r="F11" s="381"/>
      <c r="G11" s="381"/>
      <c r="H11" s="381"/>
      <c r="I11" s="381"/>
      <c r="J11" s="381"/>
      <c r="K11" s="381"/>
      <c r="L11" s="381"/>
      <c r="M11" s="381"/>
      <c r="N11" s="381"/>
      <c r="O11" s="381"/>
      <c r="P11" s="381"/>
      <c r="Q11" s="381"/>
      <c r="R11" s="381"/>
      <c r="S11" s="381"/>
      <c r="T11" s="381"/>
      <c r="U11" s="381"/>
      <c r="V11" s="381"/>
      <c r="W11" s="381"/>
      <c r="X11" s="381"/>
      <c r="Y11" s="381"/>
      <c r="Z11" s="381"/>
      <c r="AA11" s="381"/>
      <c r="AB11" s="381"/>
      <c r="AC11" s="381"/>
      <c r="AD11" s="381"/>
      <c r="AE11" s="381"/>
      <c r="AF11" s="381"/>
      <c r="AG11" s="381"/>
    </row>
    <row r="12" spans="1:33">
      <c r="A12" s="381"/>
      <c r="B12" s="381"/>
      <c r="C12" s="381"/>
      <c r="D12" s="381"/>
      <c r="E12" s="381"/>
      <c r="F12" s="381"/>
      <c r="G12" s="381"/>
      <c r="H12" s="381"/>
      <c r="I12" s="381"/>
      <c r="J12" s="381"/>
      <c r="K12" s="381"/>
      <c r="L12" s="381"/>
      <c r="M12" s="381"/>
      <c r="N12" s="381"/>
      <c r="O12" s="381"/>
      <c r="P12" s="381"/>
      <c r="Q12" s="381"/>
      <c r="R12" s="381"/>
      <c r="S12" s="381"/>
      <c r="T12" s="381"/>
      <c r="U12" s="381"/>
      <c r="V12" s="381"/>
      <c r="W12" s="381"/>
      <c r="X12" s="381"/>
      <c r="Y12" s="381"/>
      <c r="Z12" s="381"/>
      <c r="AA12" s="381"/>
      <c r="AB12" s="381"/>
      <c r="AC12" s="381"/>
      <c r="AD12" s="381"/>
      <c r="AE12" s="381"/>
      <c r="AF12" s="381"/>
      <c r="AG12" s="381"/>
    </row>
    <row r="13" spans="1:33" ht="15.75">
      <c r="A13" s="380" t="s">
        <v>2</v>
      </c>
      <c r="B13" s="380"/>
      <c r="C13" s="380"/>
      <c r="D13" s="380"/>
      <c r="E13" s="380"/>
      <c r="F13" s="380"/>
      <c r="G13" s="380"/>
      <c r="H13" s="380"/>
      <c r="I13" s="380"/>
      <c r="J13" s="380"/>
      <c r="K13" s="380"/>
      <c r="L13" s="380"/>
      <c r="M13" s="380"/>
      <c r="N13" s="380"/>
      <c r="O13" s="380"/>
      <c r="P13" s="380"/>
      <c r="Q13" s="380"/>
      <c r="R13" s="380"/>
      <c r="S13" s="380"/>
      <c r="T13" s="380"/>
      <c r="U13" s="380"/>
      <c r="V13" s="380"/>
      <c r="W13" s="380"/>
      <c r="X13" s="380"/>
      <c r="Y13" s="380"/>
      <c r="Z13" s="380"/>
      <c r="AA13" s="380"/>
      <c r="AB13" s="380"/>
      <c r="AC13" s="380"/>
      <c r="AD13" s="380"/>
      <c r="AE13" s="380"/>
      <c r="AF13" s="380"/>
      <c r="AG13" s="380"/>
    </row>
    <row r="15" spans="1:33">
      <c r="A15" s="446" t="s">
        <v>34</v>
      </c>
      <c r="B15" s="446"/>
      <c r="C15" s="446"/>
      <c r="D15" s="446"/>
      <c r="E15" s="446"/>
      <c r="F15" s="446"/>
      <c r="G15" s="446"/>
      <c r="H15" s="446"/>
      <c r="I15" s="446"/>
      <c r="J15" s="446"/>
      <c r="K15" s="446"/>
      <c r="L15" s="446"/>
      <c r="M15" s="446"/>
      <c r="N15" s="446"/>
      <c r="O15" s="446"/>
      <c r="P15" s="446"/>
      <c r="Q15" s="446"/>
      <c r="R15" s="446"/>
      <c r="S15" s="446"/>
      <c r="T15" s="446"/>
      <c r="U15" s="446"/>
      <c r="V15" s="446"/>
      <c r="W15" s="446"/>
      <c r="X15" s="446"/>
      <c r="Y15" s="446"/>
      <c r="Z15" s="446"/>
      <c r="AA15" s="446"/>
      <c r="AB15" s="446"/>
      <c r="AC15" s="446"/>
      <c r="AD15" s="446"/>
      <c r="AE15" s="446"/>
      <c r="AF15" s="446"/>
      <c r="AG15" s="446"/>
    </row>
    <row r="16" spans="1:33">
      <c r="A16" s="412"/>
      <c r="B16" s="401">
        <v>2009</v>
      </c>
      <c r="C16" s="404"/>
      <c r="D16" s="401">
        <v>2010</v>
      </c>
      <c r="E16" s="404"/>
      <c r="F16" s="401">
        <v>2011</v>
      </c>
      <c r="G16" s="404"/>
      <c r="H16" s="401">
        <v>2012</v>
      </c>
      <c r="I16" s="404"/>
      <c r="J16" s="401">
        <v>2013</v>
      </c>
      <c r="K16" s="404"/>
      <c r="L16" s="382">
        <v>2014</v>
      </c>
      <c r="M16" s="384"/>
      <c r="N16" s="382">
        <v>2015</v>
      </c>
      <c r="O16" s="385"/>
      <c r="P16" s="382">
        <v>2016</v>
      </c>
      <c r="Q16" s="385"/>
      <c r="R16" s="382">
        <v>2017</v>
      </c>
      <c r="S16" s="385"/>
      <c r="T16" s="382">
        <v>2018</v>
      </c>
      <c r="U16" s="385"/>
      <c r="V16" s="382">
        <v>2019</v>
      </c>
      <c r="W16" s="385"/>
      <c r="X16" s="382">
        <v>2020</v>
      </c>
      <c r="Y16" s="385"/>
      <c r="Z16" s="382">
        <v>2021</v>
      </c>
      <c r="AA16" s="385"/>
      <c r="AB16" s="382">
        <v>2022</v>
      </c>
      <c r="AC16" s="385"/>
      <c r="AD16" s="382">
        <v>2023</v>
      </c>
      <c r="AE16" s="383"/>
      <c r="AF16" s="382">
        <v>2024</v>
      </c>
      <c r="AG16" s="383"/>
    </row>
    <row r="17" spans="1:33" ht="30">
      <c r="A17" s="413"/>
      <c r="B17" s="30" t="s">
        <v>8</v>
      </c>
      <c r="C17" s="31" t="s">
        <v>9</v>
      </c>
      <c r="D17" s="30" t="s">
        <v>8</v>
      </c>
      <c r="E17" s="31" t="s">
        <v>9</v>
      </c>
      <c r="F17" s="30" t="s">
        <v>8</v>
      </c>
      <c r="G17" s="31" t="s">
        <v>9</v>
      </c>
      <c r="H17" s="30" t="s">
        <v>8</v>
      </c>
      <c r="I17" s="31" t="s">
        <v>9</v>
      </c>
      <c r="J17" s="30" t="s">
        <v>8</v>
      </c>
      <c r="K17" s="31" t="s">
        <v>9</v>
      </c>
      <c r="L17" s="30" t="s">
        <v>8</v>
      </c>
      <c r="M17" s="31" t="s">
        <v>9</v>
      </c>
      <c r="N17" s="30" t="s">
        <v>8</v>
      </c>
      <c r="O17" s="31" t="s">
        <v>9</v>
      </c>
      <c r="P17" s="30" t="s">
        <v>8</v>
      </c>
      <c r="Q17" s="31" t="s">
        <v>9</v>
      </c>
      <c r="R17" s="30" t="s">
        <v>8</v>
      </c>
      <c r="S17" s="31" t="s">
        <v>9</v>
      </c>
      <c r="T17" s="30" t="s">
        <v>8</v>
      </c>
      <c r="U17" s="31" t="s">
        <v>9</v>
      </c>
      <c r="V17" s="30" t="s">
        <v>8</v>
      </c>
      <c r="W17" s="31" t="s">
        <v>9</v>
      </c>
      <c r="X17" s="30" t="s">
        <v>8</v>
      </c>
      <c r="Y17" s="31" t="s">
        <v>9</v>
      </c>
      <c r="Z17" s="30" t="s">
        <v>8</v>
      </c>
      <c r="AA17" s="31" t="s">
        <v>9</v>
      </c>
      <c r="AB17" s="30" t="s">
        <v>8</v>
      </c>
      <c r="AC17" s="31" t="s">
        <v>9</v>
      </c>
      <c r="AD17" s="30" t="s">
        <v>8</v>
      </c>
      <c r="AE17" s="311" t="s">
        <v>9</v>
      </c>
      <c r="AF17" s="30" t="s">
        <v>8</v>
      </c>
      <c r="AG17" s="311" t="s">
        <v>9</v>
      </c>
    </row>
    <row r="18" spans="1:33" ht="30">
      <c r="A18" s="312" t="s">
        <v>146</v>
      </c>
      <c r="B18" s="33">
        <f t="shared" ref="B18:X18" si="0">SUM(B20:B25)</f>
        <v>359</v>
      </c>
      <c r="C18" s="38">
        <f t="shared" si="0"/>
        <v>100.00000000000001</v>
      </c>
      <c r="D18" s="44">
        <f t="shared" si="0"/>
        <v>382</v>
      </c>
      <c r="E18" s="38">
        <f t="shared" si="0"/>
        <v>99.999999999999986</v>
      </c>
      <c r="F18" s="33">
        <f t="shared" si="0"/>
        <v>412</v>
      </c>
      <c r="G18" s="38">
        <f t="shared" si="0"/>
        <v>100</v>
      </c>
      <c r="H18" s="33">
        <f t="shared" si="0"/>
        <v>413</v>
      </c>
      <c r="I18" s="38">
        <f t="shared" si="0"/>
        <v>100</v>
      </c>
      <c r="J18" s="33">
        <f t="shared" si="0"/>
        <v>444</v>
      </c>
      <c r="K18" s="38">
        <f t="shared" si="0"/>
        <v>99.999999999999986</v>
      </c>
      <c r="L18" s="33">
        <f t="shared" si="0"/>
        <v>427</v>
      </c>
      <c r="M18" s="38">
        <f t="shared" si="0"/>
        <v>100.00000000000001</v>
      </c>
      <c r="N18" s="33">
        <f t="shared" si="0"/>
        <v>483</v>
      </c>
      <c r="O18" s="38">
        <f t="shared" si="0"/>
        <v>100</v>
      </c>
      <c r="P18" s="33">
        <f t="shared" si="0"/>
        <v>417</v>
      </c>
      <c r="Q18" s="38">
        <f t="shared" si="0"/>
        <v>99.999999999999986</v>
      </c>
      <c r="R18" s="33">
        <f t="shared" si="0"/>
        <v>465</v>
      </c>
      <c r="S18" s="38">
        <f t="shared" si="0"/>
        <v>100</v>
      </c>
      <c r="T18" s="33">
        <f t="shared" si="0"/>
        <v>428</v>
      </c>
      <c r="U18" s="38">
        <f t="shared" si="0"/>
        <v>99.999999999999972</v>
      </c>
      <c r="V18" s="33">
        <f t="shared" si="0"/>
        <v>427</v>
      </c>
      <c r="W18" s="38">
        <f t="shared" si="0"/>
        <v>100</v>
      </c>
      <c r="X18" s="33">
        <f t="shared" si="0"/>
        <v>368</v>
      </c>
      <c r="Y18" s="38">
        <f t="shared" ref="Y18:AA18" si="1">SUM(Y20:Y25)</f>
        <v>99.999999999999986</v>
      </c>
      <c r="Z18" s="33">
        <f t="shared" ref="Z18:AC18" si="2">SUM(Z20:Z25)</f>
        <v>393</v>
      </c>
      <c r="AA18" s="38">
        <f t="shared" si="1"/>
        <v>100</v>
      </c>
      <c r="AB18" s="33">
        <v>445</v>
      </c>
      <c r="AC18" s="38">
        <f t="shared" si="2"/>
        <v>100</v>
      </c>
      <c r="AD18" s="33">
        <v>428</v>
      </c>
      <c r="AE18" s="316">
        <f t="shared" ref="AE18:AG18" si="3">SUM(AE20:AE25)</f>
        <v>100</v>
      </c>
      <c r="AF18" s="33">
        <v>424</v>
      </c>
      <c r="AG18" s="316">
        <f t="shared" si="3"/>
        <v>100</v>
      </c>
    </row>
    <row r="19" spans="1:33">
      <c r="A19" s="314" t="s">
        <v>147</v>
      </c>
      <c r="B19" s="72"/>
      <c r="C19" s="105"/>
      <c r="D19" s="72"/>
      <c r="E19" s="105"/>
      <c r="F19" s="72"/>
      <c r="G19" s="56"/>
      <c r="H19" s="105"/>
      <c r="I19" s="105"/>
      <c r="J19" s="72"/>
      <c r="K19" s="105"/>
      <c r="L19" s="72"/>
      <c r="M19" s="105"/>
      <c r="N19" s="72"/>
      <c r="O19" s="56"/>
      <c r="P19" s="105"/>
      <c r="Q19" s="56"/>
      <c r="R19" s="105"/>
      <c r="S19" s="105"/>
      <c r="T19" s="72"/>
      <c r="U19" s="105"/>
      <c r="V19" s="72"/>
      <c r="W19" s="56"/>
      <c r="X19" s="72"/>
      <c r="Y19" s="56"/>
      <c r="Z19" s="72"/>
      <c r="AA19" s="56"/>
      <c r="AB19" s="72"/>
      <c r="AC19" s="56"/>
      <c r="AD19" s="72"/>
      <c r="AE19" s="340"/>
      <c r="AF19" s="72"/>
      <c r="AG19" s="340"/>
    </row>
    <row r="20" spans="1:33">
      <c r="A20" s="314" t="s">
        <v>148</v>
      </c>
      <c r="B20" s="81">
        <v>73</v>
      </c>
      <c r="C20" s="37">
        <f>B20/B18*100</f>
        <v>20.334261838440113</v>
      </c>
      <c r="D20" s="82">
        <v>101</v>
      </c>
      <c r="E20" s="37">
        <f>D20/D18*100</f>
        <v>26.439790575916227</v>
      </c>
      <c r="F20" s="82">
        <v>87</v>
      </c>
      <c r="G20" s="37">
        <f>F20/F18*100</f>
        <v>21.11650485436893</v>
      </c>
      <c r="H20" s="83">
        <v>126</v>
      </c>
      <c r="I20" s="37">
        <f>H20/H18*100</f>
        <v>30.508474576271187</v>
      </c>
      <c r="J20" s="83">
        <v>112</v>
      </c>
      <c r="K20" s="37">
        <f>J20/J18*100</f>
        <v>25.225225225225223</v>
      </c>
      <c r="L20" s="84">
        <v>109</v>
      </c>
      <c r="M20" s="37">
        <f>L20/L18*100</f>
        <v>25.526932084309134</v>
      </c>
      <c r="N20" s="85">
        <v>119</v>
      </c>
      <c r="O20" s="37">
        <f>N20/N18*100</f>
        <v>24.637681159420293</v>
      </c>
      <c r="P20" s="85">
        <v>104</v>
      </c>
      <c r="Q20" s="37">
        <f>P20/P18*100</f>
        <v>24.940047961630697</v>
      </c>
      <c r="R20" s="85">
        <v>102</v>
      </c>
      <c r="S20" s="37">
        <f>R20/R18*100</f>
        <v>21.935483870967744</v>
      </c>
      <c r="T20" s="85">
        <v>125</v>
      </c>
      <c r="U20" s="37">
        <f>T20/T18*100</f>
        <v>29.205607476635514</v>
      </c>
      <c r="V20" s="85">
        <v>98</v>
      </c>
      <c r="W20" s="37">
        <f>V20/V18*100</f>
        <v>22.950819672131146</v>
      </c>
      <c r="X20" s="85">
        <v>94</v>
      </c>
      <c r="Y20" s="37">
        <f>X20/X18*100</f>
        <v>25.543478260869566</v>
      </c>
      <c r="Z20" s="85">
        <v>74</v>
      </c>
      <c r="AA20" s="37">
        <f>Z20/Z18*100</f>
        <v>18.829516539440203</v>
      </c>
      <c r="AB20" s="85">
        <v>88</v>
      </c>
      <c r="AC20" s="37">
        <f>AB20/AB18*100</f>
        <v>19.775280898876403</v>
      </c>
      <c r="AD20" s="85">
        <v>99</v>
      </c>
      <c r="AE20" s="315">
        <f>AD20/AD18*100</f>
        <v>23.130841121495326</v>
      </c>
      <c r="AF20" s="85">
        <v>83</v>
      </c>
      <c r="AG20" s="315">
        <f>AF20/AF18*100</f>
        <v>19.575471698113208</v>
      </c>
    </row>
    <row r="21" spans="1:33">
      <c r="A21" s="314" t="s">
        <v>149</v>
      </c>
      <c r="B21" s="86">
        <v>197</v>
      </c>
      <c r="C21" s="38">
        <f>B21/B18*100</f>
        <v>54.874651810584965</v>
      </c>
      <c r="D21" s="82">
        <v>171</v>
      </c>
      <c r="E21" s="38">
        <f>D21/D18*100</f>
        <v>44.764397905759161</v>
      </c>
      <c r="F21" s="82">
        <v>204</v>
      </c>
      <c r="G21" s="38">
        <f>F21/F18*100</f>
        <v>49.514563106796118</v>
      </c>
      <c r="H21" s="83">
        <v>181</v>
      </c>
      <c r="I21" s="38">
        <f>H21/H18*100</f>
        <v>43.825665859564168</v>
      </c>
      <c r="J21" s="83">
        <v>234</v>
      </c>
      <c r="K21" s="38">
        <f>J21/J18*100</f>
        <v>52.702702702702695</v>
      </c>
      <c r="L21" s="84">
        <v>212</v>
      </c>
      <c r="M21" s="38">
        <f>L21/L18*100</f>
        <v>49.648711943793913</v>
      </c>
      <c r="N21" s="85">
        <v>256</v>
      </c>
      <c r="O21" s="38">
        <f>N21/N18*100</f>
        <v>53.002070393374744</v>
      </c>
      <c r="P21" s="85">
        <v>200</v>
      </c>
      <c r="Q21" s="38">
        <f>P21/P18*100</f>
        <v>47.961630695443645</v>
      </c>
      <c r="R21" s="85">
        <v>226</v>
      </c>
      <c r="S21" s="38">
        <f>R21/R18*100</f>
        <v>48.602150537634408</v>
      </c>
      <c r="T21" s="85">
        <v>180</v>
      </c>
      <c r="U21" s="38">
        <f>T21/T18*100</f>
        <v>42.056074766355138</v>
      </c>
      <c r="V21" s="85">
        <v>199</v>
      </c>
      <c r="W21" s="38">
        <f>V21/V18*100</f>
        <v>46.604215456674474</v>
      </c>
      <c r="X21" s="85">
        <v>148</v>
      </c>
      <c r="Y21" s="38">
        <f>X21/X18*100</f>
        <v>40.217391304347828</v>
      </c>
      <c r="Z21" s="85">
        <v>186</v>
      </c>
      <c r="AA21" s="38">
        <f>Z21/Z18*100</f>
        <v>47.328244274809158</v>
      </c>
      <c r="AB21" s="85">
        <v>210</v>
      </c>
      <c r="AC21" s="38">
        <f>AB21/AB18*100</f>
        <v>47.191011235955052</v>
      </c>
      <c r="AD21" s="85">
        <v>195</v>
      </c>
      <c r="AE21" s="316">
        <f>AD21/AD18*100</f>
        <v>45.560747663551403</v>
      </c>
      <c r="AF21" s="85">
        <v>203</v>
      </c>
      <c r="AG21" s="316">
        <f>AF21/AF18*100</f>
        <v>47.877358490566039</v>
      </c>
    </row>
    <row r="22" spans="1:33">
      <c r="A22" s="314" t="s">
        <v>150</v>
      </c>
      <c r="B22" s="33">
        <v>20</v>
      </c>
      <c r="C22" s="38">
        <f>B22/B18*100</f>
        <v>5.5710306406685239</v>
      </c>
      <c r="D22" s="33">
        <v>28</v>
      </c>
      <c r="E22" s="38">
        <f>D22/D18*100</f>
        <v>7.3298429319371721</v>
      </c>
      <c r="F22" s="33">
        <v>53</v>
      </c>
      <c r="G22" s="38">
        <f>F22/F18*100</f>
        <v>12.864077669902912</v>
      </c>
      <c r="H22" s="33">
        <v>34</v>
      </c>
      <c r="I22" s="38">
        <f>H22/H18*100</f>
        <v>8.2324455205811145</v>
      </c>
      <c r="J22" s="33">
        <v>32</v>
      </c>
      <c r="K22" s="38">
        <f>J22/J18*100</f>
        <v>7.2072072072072073</v>
      </c>
      <c r="L22" s="84">
        <v>40</v>
      </c>
      <c r="M22" s="38">
        <f>L22/L18*100</f>
        <v>9.3676814988290413</v>
      </c>
      <c r="N22" s="85">
        <v>34</v>
      </c>
      <c r="O22" s="38">
        <f>N22/N18*100</f>
        <v>7.0393374741200834</v>
      </c>
      <c r="P22" s="85">
        <v>31</v>
      </c>
      <c r="Q22" s="38">
        <f>P22/P18*100</f>
        <v>7.434052757793765</v>
      </c>
      <c r="R22" s="85">
        <v>52</v>
      </c>
      <c r="S22" s="38">
        <f>R22/R18*100</f>
        <v>11.182795698924732</v>
      </c>
      <c r="T22" s="85">
        <v>39</v>
      </c>
      <c r="U22" s="38">
        <f>T22/T18*100</f>
        <v>9.1121495327102799</v>
      </c>
      <c r="V22" s="85">
        <v>34</v>
      </c>
      <c r="W22" s="38">
        <f>V22/V18*100</f>
        <v>7.9625292740046847</v>
      </c>
      <c r="X22" s="85">
        <v>36</v>
      </c>
      <c r="Y22" s="38">
        <f>X22/X18*100</f>
        <v>9.7826086956521738</v>
      </c>
      <c r="Z22" s="85">
        <v>45</v>
      </c>
      <c r="AA22" s="38">
        <f>Z22/Z18*100</f>
        <v>11.450381679389313</v>
      </c>
      <c r="AB22" s="85">
        <v>42</v>
      </c>
      <c r="AC22" s="38">
        <f>AB22/AB18*100</f>
        <v>9.4382022471910112</v>
      </c>
      <c r="AD22" s="85">
        <v>45</v>
      </c>
      <c r="AE22" s="316">
        <f>AD22/AD18*100</f>
        <v>10.514018691588785</v>
      </c>
      <c r="AF22" s="85">
        <v>51</v>
      </c>
      <c r="AG22" s="316">
        <f>AF22/AF18*100</f>
        <v>12.028301886792454</v>
      </c>
    </row>
    <row r="23" spans="1:33">
      <c r="A23" s="314" t="s">
        <v>151</v>
      </c>
      <c r="B23" s="87">
        <v>3</v>
      </c>
      <c r="C23" s="39">
        <f>B23/B18*100</f>
        <v>0.83565459610027859</v>
      </c>
      <c r="D23" s="82">
        <v>3</v>
      </c>
      <c r="E23" s="39">
        <f>D23/D18*100</f>
        <v>0.78534031413612559</v>
      </c>
      <c r="F23" s="82">
        <v>5</v>
      </c>
      <c r="G23" s="39">
        <f>F23/F18*100</f>
        <v>1.2135922330097086</v>
      </c>
      <c r="H23" s="83">
        <v>1</v>
      </c>
      <c r="I23" s="39">
        <f>H23/H18*100</f>
        <v>0.24213075060532688</v>
      </c>
      <c r="J23" s="83">
        <v>2</v>
      </c>
      <c r="K23" s="39">
        <f>J23/J18*100</f>
        <v>0.45045045045045046</v>
      </c>
      <c r="L23" s="84">
        <v>2</v>
      </c>
      <c r="M23" s="39">
        <f>L23/L18*100</f>
        <v>0.46838407494145201</v>
      </c>
      <c r="N23" s="85">
        <v>2</v>
      </c>
      <c r="O23" s="39">
        <f>N23/N18*100</f>
        <v>0.41407867494824019</v>
      </c>
      <c r="P23" s="85">
        <v>4</v>
      </c>
      <c r="Q23" s="39">
        <f>P23/P18*100</f>
        <v>0.95923261390887282</v>
      </c>
      <c r="R23" s="85">
        <v>2</v>
      </c>
      <c r="S23" s="39">
        <f>R23/R18*100</f>
        <v>0.43010752688172044</v>
      </c>
      <c r="T23" s="85">
        <v>3</v>
      </c>
      <c r="U23" s="39">
        <f>T23/T18*100</f>
        <v>0.7009345794392523</v>
      </c>
      <c r="V23" s="85">
        <v>2</v>
      </c>
      <c r="W23" s="39">
        <f>V23/V18*100</f>
        <v>0.46838407494145201</v>
      </c>
      <c r="X23" s="85">
        <v>1</v>
      </c>
      <c r="Y23" s="39">
        <f>X23/X18*100</f>
        <v>0.27173913043478259</v>
      </c>
      <c r="Z23" s="85">
        <v>0</v>
      </c>
      <c r="AA23" s="39">
        <f>Z23/Z18*100</f>
        <v>0</v>
      </c>
      <c r="AB23" s="85">
        <v>1</v>
      </c>
      <c r="AC23" s="39">
        <f>AB23/AB18*100</f>
        <v>0.22471910112359553</v>
      </c>
      <c r="AD23" s="85">
        <v>0</v>
      </c>
      <c r="AE23" s="317">
        <f>AD23/AD18*100</f>
        <v>0</v>
      </c>
      <c r="AF23" s="85">
        <v>5</v>
      </c>
      <c r="AG23" s="317">
        <f>AF23/AF18*100</f>
        <v>1.179245283018868</v>
      </c>
    </row>
    <row r="24" spans="1:33">
      <c r="A24" s="314" t="s">
        <v>152</v>
      </c>
      <c r="B24" s="81">
        <v>60</v>
      </c>
      <c r="C24" s="37">
        <f>B24/B18*100</f>
        <v>16.713091922005571</v>
      </c>
      <c r="D24" s="82">
        <v>61</v>
      </c>
      <c r="E24" s="37">
        <f>D24/D18*100</f>
        <v>15.968586387434556</v>
      </c>
      <c r="F24" s="82">
        <v>49</v>
      </c>
      <c r="G24" s="37">
        <f>F24/F18*100</f>
        <v>11.893203883495145</v>
      </c>
      <c r="H24" s="83">
        <v>60</v>
      </c>
      <c r="I24" s="37">
        <f>H24/H18*100</f>
        <v>14.527845036319611</v>
      </c>
      <c r="J24" s="83">
        <v>53</v>
      </c>
      <c r="K24" s="37">
        <f>J24/J18*100</f>
        <v>11.936936936936938</v>
      </c>
      <c r="L24" s="84">
        <v>55</v>
      </c>
      <c r="M24" s="37">
        <f>L24/L18*100</f>
        <v>12.880562060889931</v>
      </c>
      <c r="N24" s="85">
        <v>56</v>
      </c>
      <c r="O24" s="37">
        <f>N24/N18*100</f>
        <v>11.594202898550725</v>
      </c>
      <c r="P24" s="85">
        <v>60</v>
      </c>
      <c r="Q24" s="37">
        <f>P24/P18*100</f>
        <v>14.388489208633093</v>
      </c>
      <c r="R24" s="85">
        <v>71</v>
      </c>
      <c r="S24" s="37">
        <f>R24/R18*100</f>
        <v>15.268817204301074</v>
      </c>
      <c r="T24" s="85">
        <v>65</v>
      </c>
      <c r="U24" s="37">
        <f>T24/T18*100</f>
        <v>15.186915887850466</v>
      </c>
      <c r="V24" s="85">
        <v>73</v>
      </c>
      <c r="W24" s="37">
        <f>V24/V18*100</f>
        <v>17.096018735362996</v>
      </c>
      <c r="X24" s="85">
        <v>73</v>
      </c>
      <c r="Y24" s="37">
        <f>X24/X18*100</f>
        <v>19.836956521739129</v>
      </c>
      <c r="Z24" s="85">
        <v>77</v>
      </c>
      <c r="AA24" s="37">
        <f>Z24/Z18*100</f>
        <v>19.592875318066159</v>
      </c>
      <c r="AB24" s="85">
        <v>76</v>
      </c>
      <c r="AC24" s="37">
        <f>AB24/AB18*100</f>
        <v>17.078651685393258</v>
      </c>
      <c r="AD24" s="85">
        <v>63</v>
      </c>
      <c r="AE24" s="315">
        <f>AD24/AD18*100</f>
        <v>14.719626168224298</v>
      </c>
      <c r="AF24" s="85">
        <v>68</v>
      </c>
      <c r="AG24" s="315">
        <f>AF24/AF18*100</f>
        <v>16.037735849056602</v>
      </c>
    </row>
    <row r="25" spans="1:33">
      <c r="A25" s="320" t="s">
        <v>153</v>
      </c>
      <c r="B25" s="341">
        <v>6</v>
      </c>
      <c r="C25" s="322">
        <f>B25/B18*100</f>
        <v>1.6713091922005572</v>
      </c>
      <c r="D25" s="342">
        <v>18</v>
      </c>
      <c r="E25" s="322">
        <f>D25/D18*100</f>
        <v>4.7120418848167542</v>
      </c>
      <c r="F25" s="342">
        <v>14</v>
      </c>
      <c r="G25" s="322">
        <f>F25/F18*100</f>
        <v>3.3980582524271843</v>
      </c>
      <c r="H25" s="343">
        <v>11</v>
      </c>
      <c r="I25" s="322">
        <f>H25/H18*100</f>
        <v>2.6634382566585959</v>
      </c>
      <c r="J25" s="343">
        <v>11</v>
      </c>
      <c r="K25" s="322">
        <f>J25/J18*100</f>
        <v>2.4774774774774775</v>
      </c>
      <c r="L25" s="344">
        <v>9</v>
      </c>
      <c r="M25" s="322">
        <f>L25/L18*100</f>
        <v>2.1077283372365341</v>
      </c>
      <c r="N25" s="345">
        <v>16</v>
      </c>
      <c r="O25" s="322">
        <f>N25/N18*100</f>
        <v>3.3126293995859215</v>
      </c>
      <c r="P25" s="345">
        <v>18</v>
      </c>
      <c r="Q25" s="322">
        <f>P25/P18*100</f>
        <v>4.3165467625899279</v>
      </c>
      <c r="R25" s="345">
        <v>12</v>
      </c>
      <c r="S25" s="322">
        <f>R25/R18*100</f>
        <v>2.5806451612903225</v>
      </c>
      <c r="T25" s="345">
        <v>16</v>
      </c>
      <c r="U25" s="322">
        <f>T25/T18*100</f>
        <v>3.7383177570093453</v>
      </c>
      <c r="V25" s="345">
        <v>21</v>
      </c>
      <c r="W25" s="322">
        <f>V25/V18*100</f>
        <v>4.918032786885246</v>
      </c>
      <c r="X25" s="345">
        <v>16</v>
      </c>
      <c r="Y25" s="322">
        <f>X25/X18*100</f>
        <v>4.3478260869565215</v>
      </c>
      <c r="Z25" s="345">
        <v>11</v>
      </c>
      <c r="AA25" s="322">
        <f>Z25/Z18*100</f>
        <v>2.7989821882951653</v>
      </c>
      <c r="AB25" s="345">
        <v>28</v>
      </c>
      <c r="AC25" s="322">
        <f>AB25/AB18*100</f>
        <v>6.2921348314606744</v>
      </c>
      <c r="AD25" s="345">
        <v>26</v>
      </c>
      <c r="AE25" s="346">
        <f>AD25/AD18*100</f>
        <v>6.0747663551401869</v>
      </c>
      <c r="AF25" s="345">
        <v>14</v>
      </c>
      <c r="AG25" s="346">
        <f>AF25/AF18*100</f>
        <v>3.3018867924528301</v>
      </c>
    </row>
    <row r="26" spans="1:33">
      <c r="B26" s="14"/>
      <c r="H26" s="221"/>
    </row>
    <row r="27" spans="1:33">
      <c r="A27" s="403" t="s">
        <v>14</v>
      </c>
      <c r="B27" s="403"/>
      <c r="C27" s="403"/>
      <c r="D27" s="403"/>
      <c r="E27" s="403"/>
      <c r="F27" s="403"/>
      <c r="G27" s="403"/>
      <c r="H27" s="403"/>
      <c r="I27" s="403"/>
      <c r="J27" s="403"/>
      <c r="K27" s="403"/>
      <c r="L27" s="403"/>
      <c r="M27" s="403"/>
      <c r="N27" s="403"/>
      <c r="O27" s="403"/>
      <c r="P27" s="403"/>
      <c r="Q27" s="403"/>
      <c r="R27" s="403"/>
      <c r="S27" s="403"/>
      <c r="T27" s="403"/>
      <c r="U27" s="403"/>
      <c r="V27" s="403"/>
      <c r="W27" s="403"/>
      <c r="X27" s="403"/>
      <c r="Y27" s="403"/>
      <c r="Z27" s="403"/>
      <c r="AA27" s="403"/>
      <c r="AB27" s="403"/>
      <c r="AC27" s="403"/>
      <c r="AD27" s="403"/>
      <c r="AE27" s="403"/>
      <c r="AF27" s="403"/>
      <c r="AG27" s="403"/>
    </row>
    <row r="28" spans="1:33" ht="15" customHeight="1">
      <c r="A28" s="381" t="s">
        <v>180</v>
      </c>
      <c r="B28" s="381"/>
      <c r="C28" s="381"/>
      <c r="D28" s="381"/>
      <c r="E28" s="381"/>
      <c r="F28" s="381"/>
      <c r="G28" s="381"/>
      <c r="H28" s="381"/>
      <c r="I28" s="381"/>
      <c r="J28" s="381"/>
      <c r="K28" s="381"/>
      <c r="L28" s="381"/>
      <c r="M28" s="381"/>
      <c r="N28" s="381"/>
      <c r="O28" s="381"/>
      <c r="P28" s="381"/>
      <c r="Q28" s="381"/>
      <c r="R28" s="381"/>
      <c r="S28" s="381"/>
      <c r="T28" s="381"/>
      <c r="U28" s="381"/>
      <c r="V28" s="381"/>
      <c r="W28" s="381"/>
      <c r="X28" s="381"/>
      <c r="Y28" s="381"/>
      <c r="Z28" s="381"/>
      <c r="AA28" s="381"/>
      <c r="AB28" s="381"/>
      <c r="AC28" s="381"/>
      <c r="AD28" s="381"/>
      <c r="AE28" s="381"/>
      <c r="AF28" s="381"/>
      <c r="AG28" s="381"/>
    </row>
    <row r="29" spans="1:33">
      <c r="A29" s="381"/>
      <c r="B29" s="381"/>
      <c r="C29" s="381"/>
      <c r="D29" s="381"/>
      <c r="E29" s="381"/>
      <c r="F29" s="381"/>
      <c r="G29" s="381"/>
      <c r="H29" s="381"/>
      <c r="I29" s="381"/>
      <c r="J29" s="381"/>
      <c r="K29" s="381"/>
      <c r="L29" s="381"/>
      <c r="M29" s="381"/>
      <c r="N29" s="381"/>
      <c r="O29" s="381"/>
      <c r="P29" s="381"/>
      <c r="Q29" s="381"/>
      <c r="R29" s="381"/>
      <c r="S29" s="381"/>
      <c r="T29" s="381"/>
      <c r="U29" s="381"/>
      <c r="V29" s="381"/>
      <c r="W29" s="381"/>
      <c r="X29" s="381"/>
      <c r="Y29" s="381"/>
      <c r="Z29" s="381"/>
      <c r="AA29" s="381"/>
      <c r="AB29" s="381"/>
      <c r="AC29" s="381"/>
      <c r="AD29" s="381"/>
      <c r="AE29" s="381"/>
      <c r="AF29" s="381"/>
      <c r="AG29" s="381"/>
    </row>
    <row r="30" spans="1:33">
      <c r="A30" s="381"/>
      <c r="B30" s="381"/>
      <c r="C30" s="381"/>
      <c r="D30" s="381"/>
      <c r="E30" s="381"/>
      <c r="F30" s="381"/>
      <c r="G30" s="381"/>
      <c r="H30" s="381"/>
      <c r="I30" s="381"/>
      <c r="J30" s="381"/>
      <c r="K30" s="381"/>
      <c r="L30" s="381"/>
      <c r="M30" s="381"/>
      <c r="N30" s="381"/>
      <c r="O30" s="381"/>
      <c r="P30" s="381"/>
      <c r="Q30" s="381"/>
      <c r="R30" s="381"/>
      <c r="S30" s="381"/>
      <c r="T30" s="381"/>
      <c r="U30" s="381"/>
      <c r="V30" s="381"/>
      <c r="W30" s="381"/>
      <c r="X30" s="381"/>
      <c r="Y30" s="381"/>
      <c r="Z30" s="381"/>
      <c r="AA30" s="381"/>
      <c r="AB30" s="381"/>
      <c r="AC30" s="381"/>
      <c r="AD30" s="381"/>
      <c r="AE30" s="381"/>
      <c r="AF30" s="381"/>
      <c r="AG30" s="381"/>
    </row>
    <row r="31" spans="1:33">
      <c r="A31" s="381"/>
      <c r="B31" s="381"/>
      <c r="C31" s="381"/>
      <c r="D31" s="381"/>
      <c r="E31" s="381"/>
      <c r="F31" s="381"/>
      <c r="G31" s="381"/>
      <c r="H31" s="381"/>
      <c r="I31" s="381"/>
      <c r="J31" s="381"/>
      <c r="K31" s="381"/>
      <c r="L31" s="381"/>
      <c r="M31" s="381"/>
      <c r="N31" s="381"/>
      <c r="O31" s="381"/>
      <c r="P31" s="381"/>
      <c r="Q31" s="381"/>
      <c r="R31" s="381"/>
      <c r="S31" s="381"/>
      <c r="T31" s="381"/>
      <c r="U31" s="381"/>
      <c r="V31" s="381"/>
      <c r="W31" s="381"/>
      <c r="X31" s="381"/>
      <c r="Y31" s="381"/>
      <c r="Z31" s="381"/>
      <c r="AA31" s="381"/>
      <c r="AB31" s="381"/>
      <c r="AC31" s="381"/>
      <c r="AD31" s="381"/>
      <c r="AE31" s="381"/>
      <c r="AF31" s="381"/>
      <c r="AG31" s="381"/>
    </row>
    <row r="32" spans="1:33">
      <c r="A32" s="381"/>
      <c r="B32" s="381"/>
      <c r="C32" s="381"/>
      <c r="D32" s="381"/>
      <c r="E32" s="381"/>
      <c r="F32" s="381"/>
      <c r="G32" s="381"/>
      <c r="H32" s="381"/>
      <c r="I32" s="381"/>
      <c r="J32" s="381"/>
      <c r="K32" s="381"/>
      <c r="L32" s="381"/>
      <c r="M32" s="381"/>
      <c r="N32" s="381"/>
      <c r="O32" s="381"/>
      <c r="P32" s="381"/>
      <c r="Q32" s="381"/>
      <c r="R32" s="381"/>
      <c r="S32" s="381"/>
      <c r="T32" s="381"/>
      <c r="U32" s="381"/>
      <c r="V32" s="381"/>
      <c r="W32" s="381"/>
      <c r="X32" s="381"/>
      <c r="Y32" s="381"/>
      <c r="Z32" s="381"/>
      <c r="AA32" s="381"/>
      <c r="AB32" s="381"/>
      <c r="AC32" s="381"/>
      <c r="AD32" s="381"/>
      <c r="AE32" s="381"/>
      <c r="AF32" s="381"/>
      <c r="AG32" s="381"/>
    </row>
    <row r="33" spans="1:33">
      <c r="A33" s="381"/>
      <c r="B33" s="381"/>
      <c r="C33" s="381"/>
      <c r="D33" s="381"/>
      <c r="E33" s="381"/>
      <c r="F33" s="381"/>
      <c r="G33" s="381"/>
      <c r="H33" s="381"/>
      <c r="I33" s="381"/>
      <c r="J33" s="381"/>
      <c r="K33" s="381"/>
      <c r="L33" s="381"/>
      <c r="M33" s="381"/>
      <c r="N33" s="381"/>
      <c r="O33" s="381"/>
      <c r="P33" s="381"/>
      <c r="Q33" s="381"/>
      <c r="R33" s="381"/>
      <c r="S33" s="381"/>
      <c r="T33" s="381"/>
      <c r="U33" s="381"/>
      <c r="V33" s="381"/>
      <c r="W33" s="381"/>
      <c r="X33" s="381"/>
      <c r="Y33" s="381"/>
      <c r="Z33" s="381"/>
      <c r="AA33" s="381"/>
      <c r="AB33" s="381"/>
      <c r="AC33" s="381"/>
      <c r="AD33" s="381"/>
      <c r="AE33" s="381"/>
      <c r="AF33" s="381"/>
      <c r="AG33" s="381"/>
    </row>
    <row r="34" spans="1:33">
      <c r="A34" s="381"/>
      <c r="B34" s="381"/>
      <c r="C34" s="381"/>
      <c r="D34" s="381"/>
      <c r="E34" s="381"/>
      <c r="F34" s="381"/>
      <c r="G34" s="381"/>
      <c r="H34" s="381"/>
      <c r="I34" s="381"/>
      <c r="J34" s="381"/>
      <c r="K34" s="381"/>
      <c r="L34" s="381"/>
      <c r="M34" s="381"/>
      <c r="N34" s="381"/>
      <c r="O34" s="381"/>
      <c r="P34" s="381"/>
      <c r="Q34" s="381"/>
      <c r="R34" s="381"/>
      <c r="S34" s="381"/>
      <c r="T34" s="381"/>
      <c r="U34" s="381"/>
      <c r="V34" s="381"/>
      <c r="W34" s="381"/>
      <c r="X34" s="381"/>
      <c r="Y34" s="381"/>
      <c r="Z34" s="381"/>
      <c r="AA34" s="381"/>
      <c r="AB34" s="381"/>
      <c r="AC34" s="381"/>
      <c r="AD34" s="381"/>
      <c r="AE34" s="381"/>
      <c r="AF34" s="381"/>
      <c r="AG34" s="381"/>
    </row>
    <row r="35" spans="1:33">
      <c r="A35" s="381"/>
      <c r="B35" s="381"/>
      <c r="C35" s="381"/>
      <c r="D35" s="381"/>
      <c r="E35" s="381"/>
      <c r="F35" s="381"/>
      <c r="G35" s="381"/>
      <c r="H35" s="381"/>
      <c r="I35" s="381"/>
      <c r="J35" s="381"/>
      <c r="K35" s="381"/>
      <c r="L35" s="381"/>
      <c r="M35" s="381"/>
      <c r="N35" s="381"/>
      <c r="O35" s="381"/>
      <c r="P35" s="381"/>
      <c r="Q35" s="381"/>
      <c r="R35" s="381"/>
      <c r="S35" s="381"/>
      <c r="T35" s="381"/>
      <c r="U35" s="381"/>
      <c r="V35" s="381"/>
      <c r="W35" s="381"/>
      <c r="X35" s="381"/>
      <c r="Y35" s="381"/>
      <c r="Z35" s="381"/>
      <c r="AA35" s="381"/>
      <c r="AB35" s="381"/>
      <c r="AC35" s="381"/>
      <c r="AD35" s="381"/>
      <c r="AE35" s="381"/>
      <c r="AF35" s="381"/>
      <c r="AG35" s="381"/>
    </row>
    <row r="37" spans="1:33">
      <c r="A37" s="13" t="s">
        <v>15</v>
      </c>
    </row>
    <row r="39" spans="1:33">
      <c r="A39" s="170"/>
      <c r="B39" s="170"/>
      <c r="C39" s="170"/>
      <c r="D39" s="170"/>
      <c r="E39" s="170"/>
      <c r="F39" s="170"/>
      <c r="G39" s="170"/>
      <c r="H39" s="170"/>
      <c r="I39" s="170"/>
      <c r="J39" s="170"/>
      <c r="K39" s="170"/>
      <c r="L39" s="170"/>
      <c r="M39" s="170"/>
    </row>
    <row r="40" spans="1:33">
      <c r="A40" s="170"/>
      <c r="B40" s="202"/>
      <c r="C40" s="202"/>
      <c r="D40" s="202"/>
      <c r="E40" s="202"/>
      <c r="F40" s="202"/>
      <c r="G40" s="202"/>
      <c r="H40" s="202"/>
      <c r="I40" s="202"/>
      <c r="J40" s="202"/>
      <c r="K40" s="202"/>
      <c r="L40" s="202"/>
      <c r="M40" s="170"/>
    </row>
    <row r="41" spans="1:33">
      <c r="A41" s="203"/>
      <c r="B41" s="219"/>
      <c r="C41" s="220"/>
      <c r="D41" s="220"/>
      <c r="E41" s="221"/>
      <c r="F41" s="221"/>
      <c r="G41" s="170"/>
      <c r="H41" s="170"/>
      <c r="I41" s="170"/>
      <c r="J41" s="170"/>
      <c r="K41" s="170"/>
      <c r="L41" s="170"/>
      <c r="M41" s="170"/>
    </row>
    <row r="42" spans="1:33">
      <c r="A42" s="203"/>
      <c r="B42" s="222"/>
      <c r="C42" s="220"/>
      <c r="D42" s="220"/>
      <c r="E42" s="221"/>
      <c r="F42" s="221"/>
      <c r="G42" s="170"/>
      <c r="H42" s="170"/>
      <c r="I42" s="170"/>
      <c r="J42" s="170"/>
      <c r="K42" s="170"/>
      <c r="L42" s="170"/>
      <c r="M42" s="170"/>
    </row>
    <row r="43" spans="1:33">
      <c r="A43" s="203"/>
      <c r="B43" s="202"/>
      <c r="C43" s="202"/>
      <c r="D43" s="202"/>
      <c r="E43" s="202"/>
      <c r="F43" s="202"/>
      <c r="G43" s="170"/>
      <c r="H43" s="170"/>
      <c r="I43" s="170"/>
      <c r="J43" s="170"/>
      <c r="K43" s="170"/>
      <c r="L43" s="170"/>
      <c r="M43" s="170"/>
    </row>
    <row r="44" spans="1:33">
      <c r="A44" s="203"/>
      <c r="B44" s="223"/>
      <c r="C44" s="220"/>
      <c r="D44" s="220"/>
      <c r="E44" s="221"/>
      <c r="F44" s="221"/>
      <c r="G44" s="170"/>
      <c r="H44" s="170"/>
      <c r="I44" s="170"/>
      <c r="J44" s="170"/>
      <c r="K44" s="170"/>
      <c r="L44" s="170"/>
      <c r="M44" s="170"/>
    </row>
    <row r="45" spans="1:33">
      <c r="A45" s="203"/>
      <c r="B45" s="219"/>
      <c r="C45" s="220"/>
      <c r="D45" s="220"/>
      <c r="E45" s="221"/>
      <c r="F45" s="221"/>
      <c r="G45" s="170"/>
      <c r="H45" s="170"/>
      <c r="I45" s="170"/>
      <c r="J45" s="170"/>
      <c r="K45" s="170"/>
      <c r="L45" s="170"/>
      <c r="M45" s="170"/>
    </row>
    <row r="46" spans="1:33">
      <c r="A46" s="203"/>
      <c r="B46" s="224"/>
      <c r="C46" s="220"/>
      <c r="D46" s="220"/>
      <c r="E46" s="221"/>
      <c r="F46" s="221"/>
      <c r="G46" s="170"/>
      <c r="H46" s="170"/>
      <c r="I46" s="170"/>
      <c r="J46" s="170"/>
      <c r="K46" s="170"/>
      <c r="L46" s="170"/>
      <c r="M46" s="170"/>
    </row>
    <row r="47" spans="1:33">
      <c r="A47" s="170"/>
      <c r="B47" s="170"/>
      <c r="C47" s="170"/>
      <c r="D47" s="170"/>
      <c r="E47" s="170"/>
      <c r="F47" s="170"/>
      <c r="G47" s="170"/>
      <c r="H47" s="170"/>
      <c r="I47" s="170"/>
      <c r="J47" s="170"/>
      <c r="K47" s="170"/>
      <c r="L47" s="170"/>
      <c r="M47" s="170"/>
    </row>
    <row r="48" spans="1:33">
      <c r="A48" s="170"/>
      <c r="B48" s="170"/>
      <c r="C48" s="170"/>
      <c r="D48" s="170"/>
      <c r="E48" s="170"/>
      <c r="F48" s="170"/>
      <c r="G48" s="170"/>
      <c r="H48" s="170"/>
      <c r="I48" s="170"/>
      <c r="J48" s="170"/>
      <c r="K48" s="170"/>
      <c r="L48" s="170"/>
      <c r="M48" s="170"/>
    </row>
    <row r="49" spans="1:13">
      <c r="A49" s="170"/>
      <c r="B49" s="170"/>
      <c r="C49" s="170"/>
      <c r="D49" s="170"/>
      <c r="E49" s="170"/>
      <c r="F49" s="170"/>
      <c r="G49" s="170"/>
      <c r="H49" s="170"/>
      <c r="I49" s="170"/>
      <c r="J49" s="170"/>
      <c r="K49" s="170"/>
      <c r="L49" s="170"/>
      <c r="M49" s="170"/>
    </row>
    <row r="50" spans="1:13">
      <c r="A50" s="170"/>
      <c r="B50" s="170"/>
      <c r="C50" s="170"/>
      <c r="D50" s="170"/>
      <c r="E50" s="170"/>
      <c r="F50" s="170"/>
      <c r="G50" s="170"/>
      <c r="H50" s="170"/>
      <c r="I50" s="170"/>
      <c r="J50" s="170"/>
      <c r="K50" s="170"/>
      <c r="L50" s="170"/>
      <c r="M50" s="170"/>
    </row>
  </sheetData>
  <mergeCells count="26">
    <mergeCell ref="AF16:AG16"/>
    <mergeCell ref="A28:AG35"/>
    <mergeCell ref="A27:AG27"/>
    <mergeCell ref="A15:AG15"/>
    <mergeCell ref="A13:AG13"/>
    <mergeCell ref="H16:I16"/>
    <mergeCell ref="J16:K16"/>
    <mergeCell ref="Z16:AA16"/>
    <mergeCell ref="X16:Y16"/>
    <mergeCell ref="P16:Q16"/>
    <mergeCell ref="R16:S16"/>
    <mergeCell ref="T16:U16"/>
    <mergeCell ref="V16:W16"/>
    <mergeCell ref="A16:A17"/>
    <mergeCell ref="L16:M16"/>
    <mergeCell ref="N16:O16"/>
    <mergeCell ref="B16:C16"/>
    <mergeCell ref="D16:E16"/>
    <mergeCell ref="AD16:AE16"/>
    <mergeCell ref="F16:G16"/>
    <mergeCell ref="AB16:AC16"/>
    <mergeCell ref="A9:AG12"/>
    <mergeCell ref="A8:AG8"/>
    <mergeCell ref="A4:AG7"/>
    <mergeCell ref="S3:AG3"/>
    <mergeCell ref="A1:AG1"/>
  </mergeCells>
  <hyperlinks>
    <hyperlink ref="A37" location="Titelseite!A1" display="zurück zum Inhaltsverzeichnis" xr:uid="{00000000-0004-0000-0600-000000000000}"/>
  </hyperlinks>
  <pageMargins left="0.7" right="0.7" top="0.78740157499999996" bottom="0.78740157499999996" header="0.3" footer="0.3"/>
  <pageSetup paperSize="9"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36"/>
  <sheetViews>
    <sheetView workbookViewId="0">
      <selection sqref="A1:M1"/>
    </sheetView>
  </sheetViews>
  <sheetFormatPr baseColWidth="10" defaultColWidth="11.42578125" defaultRowHeight="15"/>
  <cols>
    <col min="1" max="1" width="30.7109375" style="4" customWidth="1"/>
    <col min="2" max="2" width="11.42578125" style="4" customWidth="1"/>
    <col min="3" max="16384" width="11.42578125" style="4"/>
  </cols>
  <sheetData>
    <row r="1" spans="1:17" ht="18.75">
      <c r="A1" s="386" t="s">
        <v>169</v>
      </c>
      <c r="B1" s="386"/>
      <c r="C1" s="386"/>
      <c r="D1" s="386"/>
      <c r="E1" s="386"/>
      <c r="F1" s="386"/>
      <c r="G1" s="386"/>
      <c r="H1" s="386"/>
      <c r="I1" s="386"/>
      <c r="J1" s="386"/>
      <c r="K1" s="386"/>
      <c r="L1" s="386"/>
      <c r="M1" s="386"/>
    </row>
    <row r="3" spans="1:17" ht="15.75">
      <c r="A3" s="380" t="s">
        <v>0</v>
      </c>
      <c r="B3" s="380"/>
      <c r="C3" s="380"/>
      <c r="D3" s="380"/>
      <c r="E3" s="380"/>
      <c r="F3" s="380"/>
      <c r="G3" s="380"/>
      <c r="H3" s="380"/>
      <c r="I3" s="380"/>
      <c r="J3" s="380"/>
      <c r="K3" s="380"/>
      <c r="L3" s="380"/>
      <c r="M3" s="380"/>
    </row>
    <row r="4" spans="1:17">
      <c r="A4" s="381" t="s">
        <v>128</v>
      </c>
      <c r="B4" s="381"/>
      <c r="C4" s="381"/>
      <c r="D4" s="381"/>
      <c r="E4" s="381"/>
      <c r="F4" s="381"/>
      <c r="G4" s="381"/>
      <c r="H4" s="381"/>
      <c r="I4" s="381"/>
      <c r="J4" s="381"/>
      <c r="K4" s="381"/>
      <c r="L4" s="381"/>
      <c r="M4" s="381"/>
    </row>
    <row r="5" spans="1:17">
      <c r="A5" s="381"/>
      <c r="B5" s="381"/>
      <c r="C5" s="381"/>
      <c r="D5" s="381"/>
      <c r="E5" s="381"/>
      <c r="F5" s="381"/>
      <c r="G5" s="381"/>
      <c r="H5" s="381"/>
      <c r="I5" s="381"/>
      <c r="J5" s="381"/>
      <c r="K5" s="381"/>
      <c r="L5" s="381"/>
      <c r="M5" s="381"/>
    </row>
    <row r="6" spans="1:17">
      <c r="A6" s="381"/>
      <c r="B6" s="381"/>
      <c r="C6" s="381"/>
      <c r="D6" s="381"/>
      <c r="E6" s="381"/>
      <c r="F6" s="381"/>
      <c r="G6" s="381"/>
      <c r="H6" s="381"/>
      <c r="I6" s="381"/>
      <c r="J6" s="381"/>
      <c r="K6" s="381"/>
      <c r="L6" s="381"/>
      <c r="M6" s="381"/>
    </row>
    <row r="7" spans="1:17">
      <c r="A7" s="381"/>
      <c r="B7" s="381"/>
      <c r="C7" s="381"/>
      <c r="D7" s="381"/>
      <c r="E7" s="381"/>
      <c r="F7" s="381"/>
      <c r="G7" s="381"/>
      <c r="H7" s="381"/>
      <c r="I7" s="381"/>
      <c r="J7" s="381"/>
      <c r="K7" s="381"/>
      <c r="L7" s="381"/>
      <c r="M7" s="381"/>
    </row>
    <row r="8" spans="1:17" ht="15.75">
      <c r="A8" s="380" t="s">
        <v>1</v>
      </c>
      <c r="B8" s="380"/>
      <c r="C8" s="380"/>
      <c r="D8" s="380"/>
      <c r="E8" s="380"/>
      <c r="F8" s="380"/>
      <c r="G8" s="380"/>
      <c r="H8" s="380"/>
      <c r="I8" s="380"/>
      <c r="J8" s="380"/>
      <c r="K8" s="380"/>
      <c r="L8" s="380"/>
      <c r="M8" s="380"/>
    </row>
    <row r="9" spans="1:17">
      <c r="A9" s="381" t="s">
        <v>27</v>
      </c>
      <c r="B9" s="381"/>
      <c r="C9" s="381"/>
      <c r="D9" s="381"/>
      <c r="E9" s="381"/>
      <c r="F9" s="381"/>
      <c r="G9" s="381"/>
      <c r="H9" s="381"/>
      <c r="I9" s="381"/>
      <c r="J9" s="381"/>
      <c r="K9" s="381"/>
      <c r="L9" s="381"/>
      <c r="M9" s="381"/>
    </row>
    <row r="10" spans="1:17">
      <c r="A10" s="381"/>
      <c r="B10" s="381"/>
      <c r="C10" s="381"/>
      <c r="D10" s="381"/>
      <c r="E10" s="381"/>
      <c r="F10" s="381"/>
      <c r="G10" s="381"/>
      <c r="H10" s="381"/>
      <c r="I10" s="381"/>
      <c r="J10" s="381"/>
      <c r="K10" s="381"/>
      <c r="L10" s="381"/>
      <c r="M10" s="381"/>
    </row>
    <row r="11" spans="1:17">
      <c r="A11" s="381"/>
      <c r="B11" s="381"/>
      <c r="C11" s="381"/>
      <c r="D11" s="381"/>
      <c r="E11" s="381"/>
      <c r="F11" s="381"/>
      <c r="G11" s="381"/>
      <c r="H11" s="381"/>
      <c r="I11" s="381"/>
      <c r="J11" s="381"/>
      <c r="K11" s="381"/>
      <c r="L11" s="381"/>
      <c r="M11" s="381"/>
    </row>
    <row r="12" spans="1:17">
      <c r="A12" s="381"/>
      <c r="B12" s="381"/>
      <c r="C12" s="381"/>
      <c r="D12" s="381"/>
      <c r="E12" s="381"/>
      <c r="F12" s="381"/>
      <c r="G12" s="381"/>
      <c r="H12" s="381"/>
      <c r="I12" s="381"/>
      <c r="J12" s="381"/>
      <c r="K12" s="381"/>
      <c r="L12" s="381"/>
      <c r="M12" s="381"/>
    </row>
    <row r="13" spans="1:17" ht="15.75">
      <c r="A13" s="380" t="s">
        <v>2</v>
      </c>
      <c r="B13" s="380"/>
      <c r="C13" s="380"/>
      <c r="D13" s="380"/>
      <c r="E13" s="380"/>
      <c r="F13" s="380"/>
      <c r="G13" s="380"/>
      <c r="H13" s="380"/>
      <c r="I13" s="380"/>
      <c r="J13" s="380"/>
      <c r="K13" s="380"/>
      <c r="L13" s="380"/>
      <c r="M13" s="380"/>
    </row>
    <row r="14" spans="1:17">
      <c r="D14" s="26"/>
    </row>
    <row r="15" spans="1:17">
      <c r="A15" s="6" t="s">
        <v>208</v>
      </c>
      <c r="B15" s="6"/>
      <c r="C15" s="6"/>
      <c r="D15" s="6"/>
      <c r="E15" s="7"/>
      <c r="F15" s="7"/>
      <c r="G15" s="7"/>
      <c r="H15" s="7"/>
      <c r="I15" s="7"/>
      <c r="J15" s="7"/>
      <c r="K15" s="7"/>
      <c r="L15" s="7"/>
      <c r="M15" s="7"/>
    </row>
    <row r="16" spans="1:17">
      <c r="A16" s="285"/>
      <c r="B16" s="414" t="s">
        <v>17</v>
      </c>
      <c r="C16" s="416"/>
      <c r="D16" s="414" t="s">
        <v>18</v>
      </c>
      <c r="E16" s="416"/>
      <c r="F16" s="414" t="s">
        <v>19</v>
      </c>
      <c r="G16" s="416"/>
      <c r="H16" s="414" t="s">
        <v>20</v>
      </c>
      <c r="I16" s="416"/>
      <c r="J16" s="414" t="s">
        <v>21</v>
      </c>
      <c r="K16" s="415"/>
      <c r="L16" s="414" t="s">
        <v>187</v>
      </c>
      <c r="M16" s="415"/>
      <c r="N16" s="414" t="s">
        <v>206</v>
      </c>
      <c r="O16" s="415"/>
      <c r="P16" s="414" t="s">
        <v>207</v>
      </c>
      <c r="Q16" s="415"/>
    </row>
    <row r="17" spans="1:17" ht="30">
      <c r="A17" s="286"/>
      <c r="B17" s="91" t="s">
        <v>8</v>
      </c>
      <c r="C17" s="117" t="s">
        <v>9</v>
      </c>
      <c r="D17" s="30" t="s">
        <v>8</v>
      </c>
      <c r="E17" s="117" t="s">
        <v>9</v>
      </c>
      <c r="F17" s="30" t="s">
        <v>8</v>
      </c>
      <c r="G17" s="31" t="s">
        <v>9</v>
      </c>
      <c r="H17" s="30" t="s">
        <v>8</v>
      </c>
      <c r="I17" s="31" t="s">
        <v>9</v>
      </c>
      <c r="J17" s="30" t="s">
        <v>8</v>
      </c>
      <c r="K17" s="31" t="s">
        <v>9</v>
      </c>
      <c r="L17" s="30" t="s">
        <v>8</v>
      </c>
      <c r="M17" s="31" t="s">
        <v>9</v>
      </c>
      <c r="N17" s="30" t="s">
        <v>8</v>
      </c>
      <c r="O17" s="31" t="s">
        <v>9</v>
      </c>
      <c r="P17" s="30" t="s">
        <v>8</v>
      </c>
      <c r="Q17" s="31" t="s">
        <v>9</v>
      </c>
    </row>
    <row r="18" spans="1:17">
      <c r="A18" s="284" t="s">
        <v>154</v>
      </c>
      <c r="B18" s="287">
        <f t="shared" ref="B18:Q18" si="0">B19+B22</f>
        <v>1058</v>
      </c>
      <c r="C18" s="288">
        <f t="shared" si="0"/>
        <v>100</v>
      </c>
      <c r="D18" s="287">
        <f t="shared" si="0"/>
        <v>972</v>
      </c>
      <c r="E18" s="288">
        <f t="shared" si="0"/>
        <v>100</v>
      </c>
      <c r="F18" s="287">
        <f t="shared" si="0"/>
        <v>868</v>
      </c>
      <c r="G18" s="288">
        <f t="shared" si="0"/>
        <v>100</v>
      </c>
      <c r="H18" s="287">
        <f t="shared" si="0"/>
        <v>919</v>
      </c>
      <c r="I18" s="288">
        <f t="shared" si="0"/>
        <v>100</v>
      </c>
      <c r="J18" s="287">
        <f t="shared" si="0"/>
        <v>864</v>
      </c>
      <c r="K18" s="288">
        <f t="shared" si="0"/>
        <v>100</v>
      </c>
      <c r="L18" s="287">
        <f t="shared" si="0"/>
        <v>861</v>
      </c>
      <c r="M18" s="289">
        <f t="shared" si="0"/>
        <v>100</v>
      </c>
      <c r="N18" s="287">
        <f t="shared" si="0"/>
        <v>1071</v>
      </c>
      <c r="O18" s="289">
        <f t="shared" si="0"/>
        <v>100</v>
      </c>
      <c r="P18" s="287">
        <f t="shared" si="0"/>
        <v>986</v>
      </c>
      <c r="Q18" s="289">
        <f t="shared" si="0"/>
        <v>100</v>
      </c>
    </row>
    <row r="19" spans="1:17">
      <c r="A19" s="291" t="s">
        <v>203</v>
      </c>
      <c r="B19" s="44">
        <f>B20+B21</f>
        <v>516</v>
      </c>
      <c r="C19" s="93">
        <f>B19/B18*100</f>
        <v>48.771266540642721</v>
      </c>
      <c r="D19" s="44">
        <f>D20+D21</f>
        <v>461</v>
      </c>
      <c r="E19" s="93">
        <f>D19/D18*100</f>
        <v>47.427983539094647</v>
      </c>
      <c r="F19" s="44">
        <f>F20+F21</f>
        <v>477</v>
      </c>
      <c r="G19" s="93">
        <f>F19/F18*100</f>
        <v>54.953917050691246</v>
      </c>
      <c r="H19" s="44">
        <f>H20+H21</f>
        <v>562</v>
      </c>
      <c r="I19" s="93">
        <f>H19/H18*100</f>
        <v>61.153427638737753</v>
      </c>
      <c r="J19" s="44">
        <f>J20+J21</f>
        <v>522</v>
      </c>
      <c r="K19" s="93">
        <f>J19/J18*100</f>
        <v>60.416666666666664</v>
      </c>
      <c r="L19" s="44">
        <f>L20+L21</f>
        <v>619</v>
      </c>
      <c r="M19" s="94">
        <f>L19/L18*100</f>
        <v>71.893147502903602</v>
      </c>
      <c r="N19" s="44">
        <v>816</v>
      </c>
      <c r="O19" s="94">
        <f>N19/N18*100</f>
        <v>76.19047619047619</v>
      </c>
      <c r="P19" s="44">
        <v>738</v>
      </c>
      <c r="Q19" s="94">
        <f>P19/P18*100</f>
        <v>74.847870182555781</v>
      </c>
    </row>
    <row r="20" spans="1:17">
      <c r="A20" s="72" t="s">
        <v>127</v>
      </c>
      <c r="B20" s="87">
        <v>43</v>
      </c>
      <c r="C20" s="39">
        <f>B20/B19*100</f>
        <v>8.3333333333333321</v>
      </c>
      <c r="D20" s="82">
        <v>30</v>
      </c>
      <c r="E20" s="39">
        <f>D20/D19*100</f>
        <v>6.5075921908893708</v>
      </c>
      <c r="F20" s="82">
        <v>34</v>
      </c>
      <c r="G20" s="39">
        <f>F20/F19*100</f>
        <v>7.1278825995807118</v>
      </c>
      <c r="H20" s="83">
        <v>26</v>
      </c>
      <c r="I20" s="39">
        <f>H20/H19*100</f>
        <v>4.6263345195729535</v>
      </c>
      <c r="J20" s="83">
        <v>25</v>
      </c>
      <c r="K20" s="39">
        <f>J20/J19*100</f>
        <v>4.7892720306513414</v>
      </c>
      <c r="L20" s="83">
        <v>30</v>
      </c>
      <c r="M20" s="39">
        <f>L20/L19*100</f>
        <v>4.8465266558966071</v>
      </c>
      <c r="N20" s="83">
        <v>40</v>
      </c>
      <c r="O20" s="39">
        <f>N20/N19*100</f>
        <v>4.9019607843137258</v>
      </c>
      <c r="P20" s="83">
        <v>23</v>
      </c>
      <c r="Q20" s="39">
        <f>P20/P19*100</f>
        <v>3.116531165311653</v>
      </c>
    </row>
    <row r="21" spans="1:17">
      <c r="A21" s="80" t="s">
        <v>205</v>
      </c>
      <c r="B21" s="188">
        <v>473</v>
      </c>
      <c r="C21" s="126">
        <f>B21/B19*100</f>
        <v>91.666666666666657</v>
      </c>
      <c r="D21" s="88">
        <v>431</v>
      </c>
      <c r="E21" s="126">
        <f>D21/D19*100</f>
        <v>93.492407809110631</v>
      </c>
      <c r="F21" s="88">
        <v>443</v>
      </c>
      <c r="G21" s="126">
        <f>F21/F19*100</f>
        <v>92.872117400419285</v>
      </c>
      <c r="H21" s="89">
        <v>536</v>
      </c>
      <c r="I21" s="126">
        <f>H21/H19*100</f>
        <v>95.37366548042705</v>
      </c>
      <c r="J21" s="89">
        <v>497</v>
      </c>
      <c r="K21" s="126">
        <f>J21/J19*100</f>
        <v>95.210727969348667</v>
      </c>
      <c r="L21" s="89">
        <v>589</v>
      </c>
      <c r="M21" s="126">
        <f>L21/L19*100</f>
        <v>95.153473344103389</v>
      </c>
      <c r="N21" s="89">
        <f>N19-N20</f>
        <v>776</v>
      </c>
      <c r="O21" s="126">
        <f>N21/N19*100</f>
        <v>95.098039215686271</v>
      </c>
      <c r="P21" s="89">
        <f>P19-P20</f>
        <v>715</v>
      </c>
      <c r="Q21" s="126">
        <f>P21/P19*100</f>
        <v>96.883468834688344</v>
      </c>
    </row>
    <row r="22" spans="1:17">
      <c r="A22" s="43" t="s">
        <v>204</v>
      </c>
      <c r="B22" s="44">
        <f>B23+B24</f>
        <v>542</v>
      </c>
      <c r="C22" s="93">
        <f>B22/B18*100</f>
        <v>51.228733459357279</v>
      </c>
      <c r="D22" s="44">
        <f>D23+D24</f>
        <v>511</v>
      </c>
      <c r="E22" s="93">
        <f>D22/D18*100</f>
        <v>52.572016460905346</v>
      </c>
      <c r="F22" s="44">
        <f>F23+F24</f>
        <v>391</v>
      </c>
      <c r="G22" s="93">
        <f>F22/F18*100</f>
        <v>45.046082949308754</v>
      </c>
      <c r="H22" s="44">
        <f>H23+H24</f>
        <v>357</v>
      </c>
      <c r="I22" s="93">
        <f>H22/H18*100</f>
        <v>38.846572361262247</v>
      </c>
      <c r="J22" s="44">
        <f>J23+J24</f>
        <v>342</v>
      </c>
      <c r="K22" s="93">
        <f>J22/J18*100</f>
        <v>39.583333333333329</v>
      </c>
      <c r="L22" s="44">
        <f>L23+L24</f>
        <v>242</v>
      </c>
      <c r="M22" s="94">
        <f>L22/L18*100</f>
        <v>28.106852497096401</v>
      </c>
      <c r="N22" s="44">
        <v>255</v>
      </c>
      <c r="O22" s="94">
        <f>N22/N18*100</f>
        <v>23.809523809523807</v>
      </c>
      <c r="P22" s="44">
        <v>248</v>
      </c>
      <c r="Q22" s="94">
        <f>P22/P18*100</f>
        <v>25.152129817444219</v>
      </c>
    </row>
    <row r="23" spans="1:17">
      <c r="A23" s="72" t="s">
        <v>127</v>
      </c>
      <c r="B23" s="87">
        <v>42</v>
      </c>
      <c r="C23" s="39">
        <f>B23/B22*100</f>
        <v>7.7490774907749085</v>
      </c>
      <c r="D23" s="108">
        <v>21</v>
      </c>
      <c r="E23" s="39">
        <f>D23/D22*100</f>
        <v>4.10958904109589</v>
      </c>
      <c r="F23" s="106">
        <v>20</v>
      </c>
      <c r="G23" s="39">
        <f>F23/F22*100</f>
        <v>5.1150895140664963</v>
      </c>
      <c r="H23" s="83">
        <v>16</v>
      </c>
      <c r="I23" s="39">
        <f>H23/H22*100</f>
        <v>4.4817927170868348</v>
      </c>
      <c r="J23" s="83">
        <v>17</v>
      </c>
      <c r="K23" s="39">
        <f>J23/J22*100</f>
        <v>4.9707602339181287</v>
      </c>
      <c r="L23" s="83">
        <v>10</v>
      </c>
      <c r="M23" s="39">
        <f>L23/L22*100</f>
        <v>4.1322314049586781</v>
      </c>
      <c r="N23" s="83" t="s">
        <v>26</v>
      </c>
      <c r="O23" s="39" t="s">
        <v>26</v>
      </c>
      <c r="P23" s="83">
        <v>4</v>
      </c>
      <c r="Q23" s="39">
        <f>P23/P22*100</f>
        <v>1.6129032258064515</v>
      </c>
    </row>
    <row r="24" spans="1:17">
      <c r="A24" s="80" t="s">
        <v>205</v>
      </c>
      <c r="B24" s="188">
        <v>500</v>
      </c>
      <c r="C24" s="126">
        <f>B24/B22*100</f>
        <v>92.250922509225092</v>
      </c>
      <c r="D24" s="290">
        <v>490</v>
      </c>
      <c r="E24" s="126">
        <f>D24/D22*100</f>
        <v>95.890410958904098</v>
      </c>
      <c r="F24" s="96">
        <v>371</v>
      </c>
      <c r="G24" s="126">
        <f>F24/F22*100</f>
        <v>94.884910485933503</v>
      </c>
      <c r="H24" s="89">
        <v>341</v>
      </c>
      <c r="I24" s="126">
        <f>H24/H22*100</f>
        <v>95.518207282913167</v>
      </c>
      <c r="J24" s="97">
        <v>325</v>
      </c>
      <c r="K24" s="126">
        <f>J24/J22*100</f>
        <v>95.029239766081872</v>
      </c>
      <c r="L24" s="97">
        <v>232</v>
      </c>
      <c r="M24" s="126">
        <f>L24/L22*100</f>
        <v>95.867768595041326</v>
      </c>
      <c r="N24" s="89">
        <f>N22</f>
        <v>255</v>
      </c>
      <c r="O24" s="126">
        <f>N24/N22*100</f>
        <v>100</v>
      </c>
      <c r="P24" s="97">
        <f>P22-P23</f>
        <v>244</v>
      </c>
      <c r="Q24" s="126">
        <f>P24/P22*100</f>
        <v>98.387096774193552</v>
      </c>
    </row>
    <row r="26" spans="1:17">
      <c r="A26" s="403" t="s">
        <v>14</v>
      </c>
      <c r="B26" s="403"/>
      <c r="C26" s="403"/>
      <c r="D26" s="403"/>
      <c r="E26" s="403"/>
      <c r="F26" s="403"/>
      <c r="G26" s="403"/>
      <c r="H26" s="403"/>
      <c r="I26" s="403"/>
      <c r="J26" s="403"/>
      <c r="K26" s="403"/>
      <c r="L26" s="403"/>
      <c r="M26" s="403"/>
    </row>
    <row r="27" spans="1:17">
      <c r="A27" s="387" t="s">
        <v>16</v>
      </c>
      <c r="B27" s="387"/>
      <c r="C27" s="387"/>
      <c r="D27" s="387"/>
      <c r="E27" s="387"/>
      <c r="F27" s="387"/>
      <c r="G27" s="387"/>
      <c r="H27" s="387"/>
      <c r="I27" s="387"/>
      <c r="J27" s="387"/>
      <c r="K27" s="387"/>
      <c r="L27" s="387"/>
      <c r="M27" s="387"/>
    </row>
    <row r="28" spans="1:17">
      <c r="A28" s="387"/>
      <c r="B28" s="387"/>
      <c r="C28" s="387"/>
      <c r="D28" s="387"/>
      <c r="E28" s="387"/>
      <c r="F28" s="387"/>
      <c r="G28" s="387"/>
      <c r="H28" s="387"/>
      <c r="I28" s="387"/>
      <c r="J28" s="387"/>
      <c r="K28" s="387"/>
      <c r="L28" s="387"/>
      <c r="M28" s="387"/>
    </row>
    <row r="29" spans="1:17">
      <c r="A29" s="387"/>
      <c r="B29" s="387"/>
      <c r="C29" s="387"/>
      <c r="D29" s="387"/>
      <c r="E29" s="387"/>
      <c r="F29" s="387"/>
      <c r="G29" s="387"/>
      <c r="H29" s="387"/>
      <c r="I29" s="387"/>
      <c r="J29" s="387"/>
      <c r="K29" s="387"/>
      <c r="L29" s="387"/>
      <c r="M29" s="387"/>
    </row>
    <row r="30" spans="1:17">
      <c r="A30" s="387"/>
      <c r="B30" s="387"/>
      <c r="C30" s="387"/>
      <c r="D30" s="387"/>
      <c r="E30" s="387"/>
      <c r="F30" s="387"/>
      <c r="G30" s="387"/>
      <c r="H30" s="387"/>
      <c r="I30" s="387"/>
      <c r="J30" s="387"/>
      <c r="K30" s="387"/>
      <c r="L30" s="387"/>
      <c r="M30" s="387"/>
    </row>
    <row r="31" spans="1:17">
      <c r="A31" s="387"/>
      <c r="B31" s="387"/>
      <c r="C31" s="387"/>
      <c r="D31" s="387"/>
      <c r="E31" s="387"/>
      <c r="F31" s="387"/>
      <c r="G31" s="387"/>
      <c r="H31" s="387"/>
      <c r="I31" s="387"/>
      <c r="J31" s="387"/>
      <c r="K31" s="387"/>
      <c r="L31" s="387"/>
      <c r="M31" s="387"/>
    </row>
    <row r="32" spans="1:17">
      <c r="A32" s="387"/>
      <c r="B32" s="387"/>
      <c r="C32" s="387"/>
      <c r="D32" s="387"/>
      <c r="E32" s="387"/>
      <c r="F32" s="387"/>
      <c r="G32" s="387"/>
      <c r="H32" s="387"/>
      <c r="I32" s="387"/>
      <c r="J32" s="387"/>
      <c r="K32" s="387"/>
      <c r="L32" s="387"/>
      <c r="M32" s="387"/>
    </row>
    <row r="33" spans="1:13">
      <c r="A33" s="387"/>
      <c r="B33" s="387"/>
      <c r="C33" s="387"/>
      <c r="D33" s="387"/>
      <c r="E33" s="387"/>
      <c r="F33" s="387"/>
      <c r="G33" s="387"/>
      <c r="H33" s="387"/>
      <c r="I33" s="387"/>
      <c r="J33" s="387"/>
      <c r="K33" s="387"/>
      <c r="L33" s="387"/>
      <c r="M33" s="387"/>
    </row>
    <row r="34" spans="1:13">
      <c r="A34" s="387"/>
      <c r="B34" s="387"/>
      <c r="C34" s="387"/>
      <c r="D34" s="387"/>
      <c r="E34" s="387"/>
      <c r="F34" s="387"/>
      <c r="G34" s="387"/>
      <c r="H34" s="387"/>
      <c r="I34" s="387"/>
      <c r="J34" s="387"/>
      <c r="K34" s="387"/>
      <c r="L34" s="387"/>
      <c r="M34" s="387"/>
    </row>
    <row r="36" spans="1:13">
      <c r="A36" s="13" t="s">
        <v>15</v>
      </c>
    </row>
  </sheetData>
  <mergeCells count="16">
    <mergeCell ref="A13:M13"/>
    <mergeCell ref="L16:M16"/>
    <mergeCell ref="A1:M1"/>
    <mergeCell ref="A3:M3"/>
    <mergeCell ref="A4:M7"/>
    <mergeCell ref="A8:M8"/>
    <mergeCell ref="A9:M12"/>
    <mergeCell ref="N16:O16"/>
    <mergeCell ref="P16:Q16"/>
    <mergeCell ref="A26:M26"/>
    <mergeCell ref="A27:M34"/>
    <mergeCell ref="B16:C16"/>
    <mergeCell ref="D16:E16"/>
    <mergeCell ref="F16:G16"/>
    <mergeCell ref="H16:I16"/>
    <mergeCell ref="J16:K16"/>
  </mergeCells>
  <hyperlinks>
    <hyperlink ref="A36" location="Titelseite!A1" display="zurück zum Inhaltsverzeichnis" xr:uid="{00000000-0004-0000-0700-000000000000}"/>
  </hyperlinks>
  <pageMargins left="0.7" right="0.7" top="0.78740157499999996" bottom="0.78740157499999996" header="0.3" footer="0.3"/>
  <pageSetup paperSize="9" orientation="portrait" horizontalDpi="4294967293" r:id="rId1"/>
  <ignoredErrors>
    <ignoredError sqref="C19:C22 D19:M23 N21:Q24"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38"/>
  <sheetViews>
    <sheetView workbookViewId="0">
      <selection sqref="A1:M1"/>
    </sheetView>
  </sheetViews>
  <sheetFormatPr baseColWidth="10" defaultColWidth="11.42578125" defaultRowHeight="15"/>
  <cols>
    <col min="1" max="1" width="30.7109375" style="4" customWidth="1"/>
    <col min="2" max="2" width="11.42578125" style="4" customWidth="1"/>
    <col min="3" max="16384" width="11.42578125" style="4"/>
  </cols>
  <sheetData>
    <row r="1" spans="1:17" ht="18.75">
      <c r="A1" s="386" t="s">
        <v>170</v>
      </c>
      <c r="B1" s="386"/>
      <c r="C1" s="386"/>
      <c r="D1" s="386"/>
      <c r="E1" s="386"/>
      <c r="F1" s="386"/>
      <c r="G1" s="386"/>
      <c r="H1" s="386"/>
      <c r="I1" s="386"/>
      <c r="J1" s="386"/>
      <c r="K1" s="386"/>
      <c r="L1" s="386"/>
      <c r="M1" s="386"/>
    </row>
    <row r="3" spans="1:17" ht="15.75">
      <c r="A3" s="380" t="s">
        <v>0</v>
      </c>
      <c r="B3" s="380"/>
      <c r="C3" s="380"/>
      <c r="D3" s="380"/>
      <c r="E3" s="380"/>
      <c r="F3" s="380"/>
      <c r="G3" s="380"/>
      <c r="H3" s="380"/>
      <c r="I3" s="380"/>
      <c r="J3" s="380"/>
      <c r="K3" s="380"/>
      <c r="L3" s="380"/>
      <c r="M3" s="380"/>
    </row>
    <row r="4" spans="1:17">
      <c r="A4" s="381" t="s">
        <v>155</v>
      </c>
      <c r="B4" s="381"/>
      <c r="C4" s="381"/>
      <c r="D4" s="381"/>
      <c r="E4" s="381"/>
      <c r="F4" s="381"/>
      <c r="G4" s="381"/>
      <c r="H4" s="381"/>
      <c r="I4" s="381"/>
      <c r="J4" s="381"/>
      <c r="K4" s="381"/>
      <c r="L4" s="381"/>
      <c r="M4" s="381"/>
    </row>
    <row r="5" spans="1:17">
      <c r="A5" s="381"/>
      <c r="B5" s="381"/>
      <c r="C5" s="381"/>
      <c r="D5" s="381"/>
      <c r="E5" s="381"/>
      <c r="F5" s="381"/>
      <c r="G5" s="381"/>
      <c r="H5" s="381"/>
      <c r="I5" s="381"/>
      <c r="J5" s="381"/>
      <c r="K5" s="381"/>
      <c r="L5" s="381"/>
      <c r="M5" s="381"/>
    </row>
    <row r="6" spans="1:17">
      <c r="A6" s="381"/>
      <c r="B6" s="381"/>
      <c r="C6" s="381"/>
      <c r="D6" s="381"/>
      <c r="E6" s="381"/>
      <c r="F6" s="381"/>
      <c r="G6" s="381"/>
      <c r="H6" s="381"/>
      <c r="I6" s="381"/>
      <c r="J6" s="381"/>
      <c r="K6" s="381"/>
      <c r="L6" s="381"/>
      <c r="M6" s="381"/>
    </row>
    <row r="7" spans="1:17">
      <c r="A7" s="381"/>
      <c r="B7" s="381"/>
      <c r="C7" s="381"/>
      <c r="D7" s="381"/>
      <c r="E7" s="381"/>
      <c r="F7" s="381"/>
      <c r="G7" s="381"/>
      <c r="H7" s="381"/>
      <c r="I7" s="381"/>
      <c r="J7" s="381"/>
      <c r="K7" s="381"/>
      <c r="L7" s="381"/>
      <c r="M7" s="381"/>
    </row>
    <row r="8" spans="1:17" ht="15.75">
      <c r="A8" s="380" t="s">
        <v>1</v>
      </c>
      <c r="B8" s="380"/>
      <c r="C8" s="380"/>
      <c r="D8" s="380"/>
      <c r="E8" s="380"/>
      <c r="F8" s="380"/>
      <c r="G8" s="380"/>
      <c r="H8" s="380"/>
      <c r="I8" s="380"/>
      <c r="J8" s="380"/>
      <c r="K8" s="380"/>
      <c r="L8" s="380"/>
      <c r="M8" s="380"/>
    </row>
    <row r="9" spans="1:17">
      <c r="A9" s="381" t="s">
        <v>27</v>
      </c>
      <c r="B9" s="381"/>
      <c r="C9" s="381"/>
      <c r="D9" s="381"/>
      <c r="E9" s="381"/>
      <c r="F9" s="381"/>
      <c r="G9" s="381"/>
      <c r="H9" s="381"/>
      <c r="I9" s="381"/>
      <c r="J9" s="381"/>
      <c r="K9" s="381"/>
      <c r="L9" s="381"/>
      <c r="M9" s="381"/>
    </row>
    <row r="10" spans="1:17">
      <c r="A10" s="381"/>
      <c r="B10" s="381"/>
      <c r="C10" s="381"/>
      <c r="D10" s="381"/>
      <c r="E10" s="381"/>
      <c r="F10" s="381"/>
      <c r="G10" s="381"/>
      <c r="H10" s="381"/>
      <c r="I10" s="381"/>
      <c r="J10" s="381"/>
      <c r="K10" s="381"/>
      <c r="L10" s="381"/>
      <c r="M10" s="381"/>
    </row>
    <row r="11" spans="1:17">
      <c r="A11" s="381"/>
      <c r="B11" s="381"/>
      <c r="C11" s="381"/>
      <c r="D11" s="381"/>
      <c r="E11" s="381"/>
      <c r="F11" s="381"/>
      <c r="G11" s="381"/>
      <c r="H11" s="381"/>
      <c r="I11" s="381"/>
      <c r="J11" s="381"/>
      <c r="K11" s="381"/>
      <c r="L11" s="381"/>
      <c r="M11" s="381"/>
    </row>
    <row r="12" spans="1:17">
      <c r="A12" s="381"/>
      <c r="B12" s="381"/>
      <c r="C12" s="381"/>
      <c r="D12" s="381"/>
      <c r="E12" s="381"/>
      <c r="F12" s="381"/>
      <c r="G12" s="381"/>
      <c r="H12" s="381"/>
      <c r="I12" s="381"/>
      <c r="J12" s="381"/>
      <c r="K12" s="381"/>
      <c r="L12" s="381"/>
      <c r="M12" s="381"/>
    </row>
    <row r="13" spans="1:17" ht="15.75">
      <c r="A13" s="380" t="s">
        <v>2</v>
      </c>
      <c r="B13" s="380"/>
      <c r="C13" s="380"/>
      <c r="D13" s="380"/>
      <c r="E13" s="380"/>
      <c r="F13" s="380"/>
      <c r="G13" s="380"/>
      <c r="H13" s="380"/>
      <c r="I13" s="380"/>
      <c r="J13" s="380"/>
      <c r="K13" s="380"/>
      <c r="L13" s="380"/>
      <c r="M13" s="380"/>
    </row>
    <row r="15" spans="1:17">
      <c r="A15" s="6" t="s">
        <v>212</v>
      </c>
      <c r="B15" s="6"/>
      <c r="C15" s="6"/>
      <c r="D15" s="6"/>
      <c r="E15" s="7"/>
      <c r="F15" s="7"/>
      <c r="G15" s="7"/>
      <c r="H15" s="7"/>
      <c r="I15" s="7"/>
      <c r="J15" s="7"/>
      <c r="K15" s="7"/>
      <c r="L15" s="7"/>
      <c r="M15" s="7"/>
    </row>
    <row r="16" spans="1:17">
      <c r="A16" s="285"/>
      <c r="B16" s="417">
        <v>42461</v>
      </c>
      <c r="C16" s="416"/>
      <c r="D16" s="417">
        <v>42826</v>
      </c>
      <c r="E16" s="416"/>
      <c r="F16" s="417">
        <v>43191</v>
      </c>
      <c r="G16" s="416"/>
      <c r="H16" s="417">
        <v>43556</v>
      </c>
      <c r="I16" s="416"/>
      <c r="J16" s="417">
        <v>43922</v>
      </c>
      <c r="K16" s="415"/>
      <c r="L16" s="417">
        <v>44287</v>
      </c>
      <c r="M16" s="415"/>
      <c r="N16" s="417">
        <v>44652</v>
      </c>
      <c r="O16" s="415"/>
      <c r="P16" s="417">
        <v>45017</v>
      </c>
      <c r="Q16" s="415"/>
    </row>
    <row r="17" spans="1:17" ht="30">
      <c r="A17" s="286"/>
      <c r="B17" s="91" t="s">
        <v>8</v>
      </c>
      <c r="C17" s="117" t="s">
        <v>9</v>
      </c>
      <c r="D17" s="30" t="s">
        <v>8</v>
      </c>
      <c r="E17" s="117" t="s">
        <v>9</v>
      </c>
      <c r="F17" s="30" t="s">
        <v>8</v>
      </c>
      <c r="G17" s="31" t="s">
        <v>9</v>
      </c>
      <c r="H17" s="30" t="s">
        <v>8</v>
      </c>
      <c r="I17" s="31" t="s">
        <v>9</v>
      </c>
      <c r="J17" s="30" t="s">
        <v>8</v>
      </c>
      <c r="K17" s="31" t="s">
        <v>9</v>
      </c>
      <c r="L17" s="30" t="s">
        <v>8</v>
      </c>
      <c r="M17" s="31" t="s">
        <v>9</v>
      </c>
      <c r="N17" s="30" t="s">
        <v>8</v>
      </c>
      <c r="O17" s="31" t="s">
        <v>9</v>
      </c>
      <c r="P17" s="30" t="s">
        <v>8</v>
      </c>
      <c r="Q17" s="31" t="s">
        <v>9</v>
      </c>
    </row>
    <row r="18" spans="1:17">
      <c r="A18" s="284" t="s">
        <v>93</v>
      </c>
      <c r="B18" s="287">
        <f t="shared" ref="B18:Q18" si="0">B19+B22</f>
        <v>657</v>
      </c>
      <c r="C18" s="288">
        <f t="shared" si="0"/>
        <v>100</v>
      </c>
      <c r="D18" s="287">
        <f t="shared" si="0"/>
        <v>598</v>
      </c>
      <c r="E18" s="288">
        <f t="shared" si="0"/>
        <v>100</v>
      </c>
      <c r="F18" s="287">
        <f t="shared" si="0"/>
        <v>576</v>
      </c>
      <c r="G18" s="288">
        <f t="shared" si="0"/>
        <v>100</v>
      </c>
      <c r="H18" s="287">
        <f t="shared" si="0"/>
        <v>559</v>
      </c>
      <c r="I18" s="288">
        <f t="shared" si="0"/>
        <v>100</v>
      </c>
      <c r="J18" s="287">
        <f t="shared" si="0"/>
        <v>526</v>
      </c>
      <c r="K18" s="288">
        <f t="shared" si="0"/>
        <v>100</v>
      </c>
      <c r="L18" s="287">
        <f t="shared" si="0"/>
        <v>606</v>
      </c>
      <c r="M18" s="289">
        <f t="shared" si="0"/>
        <v>100</v>
      </c>
      <c r="N18" s="287">
        <f t="shared" si="0"/>
        <v>810</v>
      </c>
      <c r="O18" s="289">
        <f t="shared" si="0"/>
        <v>100</v>
      </c>
      <c r="P18" s="287">
        <f t="shared" si="0"/>
        <v>751</v>
      </c>
      <c r="Q18" s="289">
        <f t="shared" si="0"/>
        <v>100</v>
      </c>
    </row>
    <row r="19" spans="1:17">
      <c r="A19" s="291" t="s">
        <v>203</v>
      </c>
      <c r="B19" s="44">
        <v>273</v>
      </c>
      <c r="C19" s="93">
        <f>B19/B18*100</f>
        <v>41.55251141552511</v>
      </c>
      <c r="D19" s="44">
        <v>276</v>
      </c>
      <c r="E19" s="93">
        <f>D19/D18*100</f>
        <v>46.153846153846153</v>
      </c>
      <c r="F19" s="44">
        <v>289</v>
      </c>
      <c r="G19" s="93">
        <f>F19/F18*100</f>
        <v>50.173611111111114</v>
      </c>
      <c r="H19" s="44">
        <v>329</v>
      </c>
      <c r="I19" s="93">
        <f>H19/H18*100</f>
        <v>58.855098389982111</v>
      </c>
      <c r="J19" s="44">
        <v>300</v>
      </c>
      <c r="K19" s="93">
        <f>J19/J18*100</f>
        <v>57.034220532319388</v>
      </c>
      <c r="L19" s="44">
        <v>395</v>
      </c>
      <c r="M19" s="94">
        <f>L19/L18*100</f>
        <v>65.181518151815183</v>
      </c>
      <c r="N19" s="44">
        <v>564</v>
      </c>
      <c r="O19" s="94">
        <f>N19/N18*100</f>
        <v>69.629629629629633</v>
      </c>
      <c r="P19" s="44">
        <v>555</v>
      </c>
      <c r="Q19" s="94">
        <f>P19/P18*100</f>
        <v>73.901464713715043</v>
      </c>
    </row>
    <row r="20" spans="1:17">
      <c r="A20" s="72" t="s">
        <v>127</v>
      </c>
      <c r="B20" s="87">
        <v>22</v>
      </c>
      <c r="C20" s="39">
        <f>B20/B19*100</f>
        <v>8.0586080586080584</v>
      </c>
      <c r="D20" s="82">
        <v>13</v>
      </c>
      <c r="E20" s="39">
        <f>D20/D19*100</f>
        <v>4.7101449275362324</v>
      </c>
      <c r="F20" s="82">
        <v>11</v>
      </c>
      <c r="G20" s="39">
        <f>F20/F19*100</f>
        <v>3.8062283737024223</v>
      </c>
      <c r="H20" s="83">
        <v>14</v>
      </c>
      <c r="I20" s="39">
        <f>H20/H19*100</f>
        <v>4.2553191489361701</v>
      </c>
      <c r="J20" s="83">
        <v>13</v>
      </c>
      <c r="K20" s="39">
        <f>J20/J19*100</f>
        <v>4.3333333333333339</v>
      </c>
      <c r="L20" s="83">
        <v>24</v>
      </c>
      <c r="M20" s="39">
        <f>L20/L19*100</f>
        <v>6.0759493670886071</v>
      </c>
      <c r="N20" s="83">
        <v>38</v>
      </c>
      <c r="O20" s="39">
        <f>N20/N19*100</f>
        <v>6.7375886524822697</v>
      </c>
      <c r="P20" s="83">
        <v>40</v>
      </c>
      <c r="Q20" s="39">
        <f>P20/P19*100</f>
        <v>7.2072072072072073</v>
      </c>
    </row>
    <row r="21" spans="1:17">
      <c r="A21" s="80" t="s">
        <v>205</v>
      </c>
      <c r="B21" s="188">
        <f>B19-B20</f>
        <v>251</v>
      </c>
      <c r="C21" s="126">
        <f>B21/B19*100</f>
        <v>91.941391941391942</v>
      </c>
      <c r="D21" s="188">
        <f>D19-D20</f>
        <v>263</v>
      </c>
      <c r="E21" s="126">
        <f>D21/D19*100</f>
        <v>95.289855072463766</v>
      </c>
      <c r="F21" s="188">
        <f>F19-F20</f>
        <v>278</v>
      </c>
      <c r="G21" s="126">
        <f>F21/F19*100</f>
        <v>96.193771626297575</v>
      </c>
      <c r="H21" s="188">
        <f>H19-H20</f>
        <v>315</v>
      </c>
      <c r="I21" s="126">
        <f>H21/H19*100</f>
        <v>95.744680851063833</v>
      </c>
      <c r="J21" s="188">
        <f>J19-J20</f>
        <v>287</v>
      </c>
      <c r="K21" s="126">
        <f>J21/J19*100</f>
        <v>95.666666666666671</v>
      </c>
      <c r="L21" s="188">
        <f>L19-L20</f>
        <v>371</v>
      </c>
      <c r="M21" s="126">
        <f>L21/L19*100</f>
        <v>93.924050632911388</v>
      </c>
      <c r="N21" s="89">
        <f>N19-N20</f>
        <v>526</v>
      </c>
      <c r="O21" s="126">
        <f>N21/N19*100</f>
        <v>93.262411347517727</v>
      </c>
      <c r="P21" s="89">
        <f>P19-P20</f>
        <v>515</v>
      </c>
      <c r="Q21" s="126">
        <f>P21/P19*100</f>
        <v>92.792792792792795</v>
      </c>
    </row>
    <row r="22" spans="1:17">
      <c r="A22" s="43" t="s">
        <v>204</v>
      </c>
      <c r="B22" s="44">
        <v>384</v>
      </c>
      <c r="C22" s="93">
        <f>B22/B18*100</f>
        <v>58.447488584474883</v>
      </c>
      <c r="D22" s="44">
        <v>322</v>
      </c>
      <c r="E22" s="93">
        <f>D22/D18*100</f>
        <v>53.846153846153847</v>
      </c>
      <c r="F22" s="44">
        <v>287</v>
      </c>
      <c r="G22" s="93">
        <f>F22/F18*100</f>
        <v>49.826388888888893</v>
      </c>
      <c r="H22" s="44">
        <v>230</v>
      </c>
      <c r="I22" s="93">
        <f>H22/H18*100</f>
        <v>41.144901610017889</v>
      </c>
      <c r="J22" s="44">
        <v>226</v>
      </c>
      <c r="K22" s="93">
        <f>J22/J18*100</f>
        <v>42.965779467680612</v>
      </c>
      <c r="L22" s="44">
        <v>211</v>
      </c>
      <c r="M22" s="94">
        <f>L22/L18*100</f>
        <v>34.818481848184817</v>
      </c>
      <c r="N22" s="44">
        <v>246</v>
      </c>
      <c r="O22" s="94">
        <f>N22/N18*100</f>
        <v>30.37037037037037</v>
      </c>
      <c r="P22" s="44">
        <v>196</v>
      </c>
      <c r="Q22" s="94">
        <f>P22/P18*100</f>
        <v>26.098535286284953</v>
      </c>
    </row>
    <row r="23" spans="1:17">
      <c r="A23" s="72" t="s">
        <v>127</v>
      </c>
      <c r="B23" s="87">
        <v>26</v>
      </c>
      <c r="C23" s="39">
        <f>B23/B22*100</f>
        <v>6.770833333333333</v>
      </c>
      <c r="D23" s="108">
        <v>22</v>
      </c>
      <c r="E23" s="39">
        <f>D23/D22*100</f>
        <v>6.8322981366459627</v>
      </c>
      <c r="F23" s="106">
        <v>19</v>
      </c>
      <c r="G23" s="39">
        <f>F23/F22*100</f>
        <v>6.6202090592334493</v>
      </c>
      <c r="H23" s="83" t="s">
        <v>26</v>
      </c>
      <c r="I23" s="39" t="s">
        <v>26</v>
      </c>
      <c r="J23" s="83">
        <v>4</v>
      </c>
      <c r="K23" s="39">
        <f>J23/J22*100</f>
        <v>1.7699115044247788</v>
      </c>
      <c r="L23" s="83" t="s">
        <v>26</v>
      </c>
      <c r="M23" s="39" t="s">
        <v>26</v>
      </c>
      <c r="N23" s="83">
        <v>6</v>
      </c>
      <c r="O23" s="39">
        <f>N23/N22*100</f>
        <v>2.4390243902439024</v>
      </c>
      <c r="P23" s="83">
        <v>6</v>
      </c>
      <c r="Q23" s="39">
        <f>P23/P22*100</f>
        <v>3.0612244897959182</v>
      </c>
    </row>
    <row r="24" spans="1:17">
      <c r="A24" s="80" t="s">
        <v>205</v>
      </c>
      <c r="B24" s="188">
        <f>B22-B23</f>
        <v>358</v>
      </c>
      <c r="C24" s="126">
        <f>B24/B22*100</f>
        <v>93.229166666666657</v>
      </c>
      <c r="D24" s="188">
        <f>D22-D23</f>
        <v>300</v>
      </c>
      <c r="E24" s="126">
        <f>D24/D22*100</f>
        <v>93.16770186335404</v>
      </c>
      <c r="F24" s="188">
        <f>F22-F23</f>
        <v>268</v>
      </c>
      <c r="G24" s="126">
        <f>F24/F22*100</f>
        <v>93.379790940766554</v>
      </c>
      <c r="H24" s="188">
        <v>230</v>
      </c>
      <c r="I24" s="126">
        <f>H24/H22*100</f>
        <v>100</v>
      </c>
      <c r="J24" s="188">
        <f>J22-J23</f>
        <v>222</v>
      </c>
      <c r="K24" s="126">
        <f>J24/J22*100</f>
        <v>98.230088495575217</v>
      </c>
      <c r="L24" s="188">
        <v>211</v>
      </c>
      <c r="M24" s="126">
        <f>L24/L22*100</f>
        <v>100</v>
      </c>
      <c r="N24" s="89">
        <f>N22-N23</f>
        <v>240</v>
      </c>
      <c r="O24" s="126">
        <f>N24/N22*100</f>
        <v>97.560975609756099</v>
      </c>
      <c r="P24" s="97">
        <f>P22-P23</f>
        <v>190</v>
      </c>
      <c r="Q24" s="126">
        <f>P24/P22*100</f>
        <v>96.938775510204081</v>
      </c>
    </row>
    <row r="25" spans="1:17" s="15" customFormat="1">
      <c r="A25" s="292"/>
      <c r="B25" s="292"/>
      <c r="C25" s="292"/>
      <c r="D25" s="292"/>
    </row>
    <row r="26" spans="1:17" s="15" customFormat="1">
      <c r="A26" s="292"/>
      <c r="B26" s="292"/>
      <c r="C26" s="292"/>
      <c r="D26" s="292"/>
    </row>
    <row r="28" spans="1:17">
      <c r="A28" s="403" t="s">
        <v>14</v>
      </c>
      <c r="B28" s="403"/>
      <c r="C28" s="403"/>
      <c r="D28" s="403"/>
      <c r="E28" s="403"/>
      <c r="F28" s="403"/>
      <c r="G28" s="403"/>
      <c r="H28" s="403"/>
      <c r="I28" s="403"/>
      <c r="J28" s="403"/>
      <c r="K28" s="403"/>
      <c r="L28" s="403"/>
      <c r="M28" s="403"/>
    </row>
    <row r="29" spans="1:17">
      <c r="A29" s="387" t="s">
        <v>16</v>
      </c>
      <c r="B29" s="387"/>
      <c r="C29" s="387"/>
      <c r="D29" s="387"/>
      <c r="E29" s="387"/>
      <c r="F29" s="387"/>
      <c r="G29" s="387"/>
      <c r="H29" s="387"/>
      <c r="I29" s="387"/>
      <c r="J29" s="387"/>
      <c r="K29" s="387"/>
      <c r="L29" s="387"/>
      <c r="M29" s="387"/>
    </row>
    <row r="30" spans="1:17">
      <c r="A30" s="387"/>
      <c r="B30" s="387"/>
      <c r="C30" s="387"/>
      <c r="D30" s="387"/>
      <c r="E30" s="387"/>
      <c r="F30" s="387"/>
      <c r="G30" s="387"/>
      <c r="H30" s="387"/>
      <c r="I30" s="387"/>
      <c r="J30" s="387"/>
      <c r="K30" s="387"/>
      <c r="L30" s="387"/>
      <c r="M30" s="387"/>
    </row>
    <row r="31" spans="1:17">
      <c r="A31" s="387"/>
      <c r="B31" s="387"/>
      <c r="C31" s="387"/>
      <c r="D31" s="387"/>
      <c r="E31" s="387"/>
      <c r="F31" s="387"/>
      <c r="G31" s="387"/>
      <c r="H31" s="387"/>
      <c r="I31" s="387"/>
      <c r="J31" s="387"/>
      <c r="K31" s="387"/>
      <c r="L31" s="387"/>
      <c r="M31" s="387"/>
    </row>
    <row r="32" spans="1:17">
      <c r="A32" s="387"/>
      <c r="B32" s="387"/>
      <c r="C32" s="387"/>
      <c r="D32" s="387"/>
      <c r="E32" s="387"/>
      <c r="F32" s="387"/>
      <c r="G32" s="387"/>
      <c r="H32" s="387"/>
      <c r="I32" s="387"/>
      <c r="J32" s="387"/>
      <c r="K32" s="387"/>
      <c r="L32" s="387"/>
      <c r="M32" s="387"/>
    </row>
    <row r="33" spans="1:13">
      <c r="A33" s="387"/>
      <c r="B33" s="387"/>
      <c r="C33" s="387"/>
      <c r="D33" s="387"/>
      <c r="E33" s="387"/>
      <c r="F33" s="387"/>
      <c r="G33" s="387"/>
      <c r="H33" s="387"/>
      <c r="I33" s="387"/>
      <c r="J33" s="387"/>
      <c r="K33" s="387"/>
      <c r="L33" s="387"/>
      <c r="M33" s="387"/>
    </row>
    <row r="34" spans="1:13">
      <c r="A34" s="387"/>
      <c r="B34" s="387"/>
      <c r="C34" s="387"/>
      <c r="D34" s="387"/>
      <c r="E34" s="387"/>
      <c r="F34" s="387"/>
      <c r="G34" s="387"/>
      <c r="H34" s="387"/>
      <c r="I34" s="387"/>
      <c r="J34" s="387"/>
      <c r="K34" s="387"/>
      <c r="L34" s="387"/>
      <c r="M34" s="387"/>
    </row>
    <row r="35" spans="1:13">
      <c r="A35" s="387"/>
      <c r="B35" s="387"/>
      <c r="C35" s="387"/>
      <c r="D35" s="387"/>
      <c r="E35" s="387"/>
      <c r="F35" s="387"/>
      <c r="G35" s="387"/>
      <c r="H35" s="387"/>
      <c r="I35" s="387"/>
      <c r="J35" s="387"/>
      <c r="K35" s="387"/>
      <c r="L35" s="387"/>
      <c r="M35" s="387"/>
    </row>
    <row r="36" spans="1:13">
      <c r="A36" s="387"/>
      <c r="B36" s="387"/>
      <c r="C36" s="387"/>
      <c r="D36" s="387"/>
      <c r="E36" s="387"/>
      <c r="F36" s="387"/>
      <c r="G36" s="387"/>
      <c r="H36" s="387"/>
      <c r="I36" s="387"/>
      <c r="J36" s="387"/>
      <c r="K36" s="387"/>
      <c r="L36" s="387"/>
      <c r="M36" s="387"/>
    </row>
    <row r="38" spans="1:13">
      <c r="A38" s="13" t="s">
        <v>15</v>
      </c>
    </row>
  </sheetData>
  <mergeCells count="16">
    <mergeCell ref="N16:O16"/>
    <mergeCell ref="P16:Q16"/>
    <mergeCell ref="A28:M28"/>
    <mergeCell ref="A29:M36"/>
    <mergeCell ref="A1:M1"/>
    <mergeCell ref="A3:M3"/>
    <mergeCell ref="A4:M7"/>
    <mergeCell ref="A8:M8"/>
    <mergeCell ref="A9:M12"/>
    <mergeCell ref="A13:M13"/>
    <mergeCell ref="B16:C16"/>
    <mergeCell ref="D16:E16"/>
    <mergeCell ref="F16:G16"/>
    <mergeCell ref="H16:I16"/>
    <mergeCell ref="J16:K16"/>
    <mergeCell ref="L16:M16"/>
  </mergeCells>
  <hyperlinks>
    <hyperlink ref="A38" location="Titelseite!A1" display="zurück zum Inhaltsverzeichnis" xr:uid="{00000000-0004-0000-0800-000000000000}"/>
  </hyperlinks>
  <pageMargins left="0.7" right="0.7" top="0.78740157499999996" bottom="0.78740157499999996" header="0.3" footer="0.3"/>
  <pageSetup paperSize="9" orientation="portrait" r:id="rId1"/>
  <ignoredErrors>
    <ignoredError sqref="C21:Q24" formula="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19</vt:i4>
      </vt:variant>
    </vt:vector>
  </HeadingPairs>
  <TitlesOfParts>
    <vt:vector size="19" baseType="lpstr">
      <vt:lpstr>Titelseite</vt:lpstr>
      <vt:lpstr>E1.1</vt:lpstr>
      <vt:lpstr>E1.2</vt:lpstr>
      <vt:lpstr>E1.3</vt:lpstr>
      <vt:lpstr>E1.4</vt:lpstr>
      <vt:lpstr>E2.1</vt:lpstr>
      <vt:lpstr>E2.2</vt:lpstr>
      <vt:lpstr>E2.3</vt:lpstr>
      <vt:lpstr>E2.4</vt:lpstr>
      <vt:lpstr>E2.5</vt:lpstr>
      <vt:lpstr>E2.6</vt:lpstr>
      <vt:lpstr>E3.1&amp; E3.2</vt:lpstr>
      <vt:lpstr>E3.3 &amp; E3.4</vt:lpstr>
      <vt:lpstr>E4.1</vt:lpstr>
      <vt:lpstr>E4.2</vt:lpstr>
      <vt:lpstr>E4.3</vt:lpstr>
      <vt:lpstr>E4.4</vt:lpstr>
      <vt:lpstr>E5.1</vt:lpstr>
      <vt:lpstr>E5.2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Theresa Nagy</dc:creator>
  <cp:lastModifiedBy>Nagy, Theresa</cp:lastModifiedBy>
  <dcterms:created xsi:type="dcterms:W3CDTF">2020-10-20T12:55:25Z</dcterms:created>
  <dcterms:modified xsi:type="dcterms:W3CDTF">2025-08-11T13:01:51Z</dcterms:modified>
</cp:coreProperties>
</file>